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○2026\3. 강원본부\7. 영동선 오십천19교 외 6개소 교량 단면보강 개량공사(시설처 이재준)\2. 시행결의\"/>
    </mc:Choice>
  </mc:AlternateContent>
  <bookViews>
    <workbookView xWindow="0" yWindow="0" windowWidth="28800" windowHeight="11445"/>
  </bookViews>
  <sheets>
    <sheet name="원가계산서" sheetId="1" r:id="rId1"/>
    <sheet name="도급예산내역서" sheetId="3" r:id="rId2"/>
    <sheet name="내역서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______________tt1">"tt1"</definedName>
    <definedName name="______________tt1">"tt1"</definedName>
    <definedName name="_____________tt1">"tt1"</definedName>
    <definedName name="____________tt1">"tt1"</definedName>
    <definedName name="___________tt1">"tt1"</definedName>
    <definedName name="__________tt1">"tt1"</definedName>
    <definedName name="_________tt1">"tt1"</definedName>
    <definedName name="________tt1">"tt1"</definedName>
    <definedName name="_______tt1">"tt1"</definedName>
    <definedName name="______tt1">"tt1"</definedName>
    <definedName name="_____tt1">"tt1"</definedName>
    <definedName name="____tt1">"tt1"</definedName>
    <definedName name="___tt1">"tt1"</definedName>
    <definedName name="__123Graph_C">'[2]1062-X방향 '!$A$61:$A$102</definedName>
    <definedName name="__AE1" localSheetId="1">BlankMacro1</definedName>
    <definedName name="__AE1" localSheetId="0">BlankMacro1</definedName>
    <definedName name="__AE1">BlankMacro1</definedName>
    <definedName name="__AE2" localSheetId="1">BlankMacro1</definedName>
    <definedName name="__AE2" localSheetId="0">BlankMacro1</definedName>
    <definedName name="__AE2">BlankMacro1</definedName>
    <definedName name="__AE3" localSheetId="1">BlankMacro1</definedName>
    <definedName name="__AE3" localSheetId="0">BlankMacro1</definedName>
    <definedName name="__AE3">BlankMacro1</definedName>
    <definedName name="__DemandLoad">TRUE</definedName>
    <definedName name="__E1" localSheetId="1">BlankMacro1</definedName>
    <definedName name="__E1" localSheetId="0">BlankMacro1</definedName>
    <definedName name="__E1">BlankMacro1</definedName>
    <definedName name="__E10" localSheetId="1">BlankMacro1</definedName>
    <definedName name="__E10" localSheetId="0">BlankMacro1</definedName>
    <definedName name="__E10">BlankMacro1</definedName>
    <definedName name="__E2" localSheetId="1">BlankMacro1</definedName>
    <definedName name="__E2" localSheetId="0">BlankMacro1</definedName>
    <definedName name="__E2">BlankMacro1</definedName>
    <definedName name="__E3" localSheetId="1">BlankMacro1</definedName>
    <definedName name="__E3" localSheetId="0">BlankMacro1</definedName>
    <definedName name="__E3">BlankMacro1</definedName>
    <definedName name="__E4" localSheetId="1">BlankMacro1</definedName>
    <definedName name="__E4" localSheetId="0">BlankMacro1</definedName>
    <definedName name="__E4">BlankMacro1</definedName>
    <definedName name="__E5" localSheetId="1">BlankMacro1</definedName>
    <definedName name="__E5" localSheetId="0">BlankMacro1</definedName>
    <definedName name="__E5">BlankMacro1</definedName>
    <definedName name="__E6" localSheetId="1">BlankMacro1</definedName>
    <definedName name="__E6" localSheetId="0">BlankMacro1</definedName>
    <definedName name="__E6">BlankMacro1</definedName>
    <definedName name="__E7" localSheetId="1">BlankMacro1</definedName>
    <definedName name="__E7" localSheetId="0">BlankMacro1</definedName>
    <definedName name="__E7">BlankMacro1</definedName>
    <definedName name="__E8" localSheetId="1">BlankMacro1</definedName>
    <definedName name="__E8" localSheetId="0">BlankMacro1</definedName>
    <definedName name="__E8">BlankMacro1</definedName>
    <definedName name="__E9" localSheetId="1">BlankMacro1</definedName>
    <definedName name="__E9" localSheetId="0">BlankMacro1</definedName>
    <definedName name="__E9">BlankMacro1</definedName>
    <definedName name="__EW1" localSheetId="1">BlankMacro1</definedName>
    <definedName name="__EW1" localSheetId="0">BlankMacro1</definedName>
    <definedName name="__EW1">BlankMacro1</definedName>
    <definedName name="__EW2" localSheetId="1">BlankMacro1</definedName>
    <definedName name="__EW2" localSheetId="0">BlankMacro1</definedName>
    <definedName name="__EW2">BlankMacro1</definedName>
    <definedName name="__EW3" localSheetId="1">BlankMacro1</definedName>
    <definedName name="__EW3" localSheetId="0">BlankMacro1</definedName>
    <definedName name="__EW3">BlankMacro1</definedName>
    <definedName name="__fg34444" localSheetId="1">BlankMacro1</definedName>
    <definedName name="__fg34444" localSheetId="0">BlankMacro1</definedName>
    <definedName name="__fg34444">BlankMacro1</definedName>
    <definedName name="__IntlFixup">TRUE</definedName>
    <definedName name="__Q1" localSheetId="1">BlankMacro1</definedName>
    <definedName name="__Q1" localSheetId="0">BlankMacro1</definedName>
    <definedName name="__Q1">BlankMacro1</definedName>
    <definedName name="__Q2" localSheetId="1">BlankMacro1</definedName>
    <definedName name="__Q2" localSheetId="0">BlankMacro1</definedName>
    <definedName name="__Q2">BlankMacro1</definedName>
    <definedName name="__Q3" localSheetId="1">BlankMacro1</definedName>
    <definedName name="__Q3" localSheetId="0">BlankMacro1</definedName>
    <definedName name="__Q3">BlankMacro1</definedName>
    <definedName name="__Q4" localSheetId="1">BlankMacro1</definedName>
    <definedName name="__Q4" localSheetId="0">BlankMacro1</definedName>
    <definedName name="__Q4">BlankMacro1</definedName>
    <definedName name="__Q5" localSheetId="1">BlankMacro1</definedName>
    <definedName name="__Q5" localSheetId="0">BlankMacro1</definedName>
    <definedName name="__Q5">BlankMacro1</definedName>
    <definedName name="__Q6" localSheetId="1">BlankMacro1</definedName>
    <definedName name="__Q6" localSheetId="0">BlankMacro1</definedName>
    <definedName name="__Q6">BlankMacro1</definedName>
    <definedName name="__Q7" localSheetId="1">BlankMacro1</definedName>
    <definedName name="__Q7" localSheetId="0">BlankMacro1</definedName>
    <definedName name="__Q7">BlankMacro1</definedName>
    <definedName name="__Q8" localSheetId="1">BlankMacro1</definedName>
    <definedName name="__Q8" localSheetId="0">BlankMacro1</definedName>
    <definedName name="__Q8">BlankMacro1</definedName>
    <definedName name="__Q9" localSheetId="1">BlankMacro1</definedName>
    <definedName name="__Q9" localSheetId="0">BlankMacro1</definedName>
    <definedName name="__Q9">BlankMacro1</definedName>
    <definedName name="__tt1">"tt1"</definedName>
    <definedName name="_101Q6_" localSheetId="1">BlankMacro1</definedName>
    <definedName name="_101Q6_" localSheetId="0">BlankMacro1</definedName>
    <definedName name="_101Q6_">BlankMacro1</definedName>
    <definedName name="_103Q8_" localSheetId="1">BlankMacro1</definedName>
    <definedName name="_103Q8_" localSheetId="0">BlankMacro1</definedName>
    <definedName name="_103Q8_">BlankMacro1</definedName>
    <definedName name="_105Q7_" localSheetId="1">BlankMacro1</definedName>
    <definedName name="_105Q7_" localSheetId="0">BlankMacro1</definedName>
    <definedName name="_105Q7_">BlankMacro1</definedName>
    <definedName name="_107Q9_" localSheetId="1">BlankMacro1</definedName>
    <definedName name="_107Q9_" localSheetId="0">BlankMacro1</definedName>
    <definedName name="_107Q9_">BlankMacro1</definedName>
    <definedName name="_109Q8_" localSheetId="1">BlankMacro1</definedName>
    <definedName name="_109Q8_" localSheetId="0">BlankMacro1</definedName>
    <definedName name="_109Q8_">BlankMacro1</definedName>
    <definedName name="_113Q9_" localSheetId="1">BlankMacro1</definedName>
    <definedName name="_113Q9_" localSheetId="0">BlankMacro1</definedName>
    <definedName name="_113Q9_">BlankMacro1</definedName>
    <definedName name="_11AE2_" localSheetId="1">BlankMacro1</definedName>
    <definedName name="_11AE2_" localSheetId="0">BlankMacro1</definedName>
    <definedName name="_11AE2_">BlankMacro1</definedName>
    <definedName name="_13AE3_" localSheetId="1">BlankMacro1</definedName>
    <definedName name="_13AE3_" localSheetId="0">BlankMacro1</definedName>
    <definedName name="_13AE3_">BlankMacro1</definedName>
    <definedName name="_15AE3_" localSheetId="1">BlankMacro1</definedName>
    <definedName name="_15AE3_" localSheetId="0">BlankMacro1</definedName>
    <definedName name="_15AE3_">BlankMacro1</definedName>
    <definedName name="_17E1_" localSheetId="1">BlankMacro1</definedName>
    <definedName name="_17E1_" localSheetId="0">BlankMacro1</definedName>
    <definedName name="_17E1_">BlankMacro1</definedName>
    <definedName name="_20E1_" localSheetId="1">BlankMacro1</definedName>
    <definedName name="_20E1_" localSheetId="0">BlankMacro1</definedName>
    <definedName name="_20E1_">BlankMacro1</definedName>
    <definedName name="_21E10_" localSheetId="1">BlankMacro1</definedName>
    <definedName name="_21E10_" localSheetId="0">BlankMacro1</definedName>
    <definedName name="_21E10_">BlankMacro1</definedName>
    <definedName name="_24E10_" localSheetId="1">BlankMacro1</definedName>
    <definedName name="_24E10_" localSheetId="0">BlankMacro1</definedName>
    <definedName name="_24E10_">BlankMacro1</definedName>
    <definedName name="_25E2_" localSheetId="1">BlankMacro1</definedName>
    <definedName name="_25E2_" localSheetId="0">BlankMacro1</definedName>
    <definedName name="_25E2_">BlankMacro1</definedName>
    <definedName name="_28E2_" localSheetId="1">BlankMacro1</definedName>
    <definedName name="_28E2_" localSheetId="0">BlankMacro1</definedName>
    <definedName name="_28E2_">BlankMacro1</definedName>
    <definedName name="_29E3_" localSheetId="1">BlankMacro1</definedName>
    <definedName name="_29E3_" localSheetId="0">BlankMacro1</definedName>
    <definedName name="_29E3_">BlankMacro1</definedName>
    <definedName name="_32E3_" localSheetId="1">BlankMacro1</definedName>
    <definedName name="_32E3_" localSheetId="0">BlankMacro1</definedName>
    <definedName name="_32E3_">BlankMacro1</definedName>
    <definedName name="_33E4_" localSheetId="1">BlankMacro1</definedName>
    <definedName name="_33E4_" localSheetId="0">BlankMacro1</definedName>
    <definedName name="_33E4_">BlankMacro1</definedName>
    <definedName name="_36E4_" localSheetId="1">BlankMacro1</definedName>
    <definedName name="_36E4_" localSheetId="0">BlankMacro1</definedName>
    <definedName name="_36E4_">BlankMacro1</definedName>
    <definedName name="_37E5_" localSheetId="1">BlankMacro1</definedName>
    <definedName name="_37E5_" localSheetId="0">BlankMacro1</definedName>
    <definedName name="_37E5_">BlankMacro1</definedName>
    <definedName name="_40E5_" localSheetId="1">BlankMacro1</definedName>
    <definedName name="_40E5_" localSheetId="0">BlankMacro1</definedName>
    <definedName name="_40E5_">BlankMacro1</definedName>
    <definedName name="_41E6_" localSheetId="1">BlankMacro1</definedName>
    <definedName name="_41E6_" localSheetId="0">BlankMacro1</definedName>
    <definedName name="_41E6_">BlankMacro1</definedName>
    <definedName name="_44E6_" localSheetId="1">BlankMacro1</definedName>
    <definedName name="_44E6_" localSheetId="0">BlankMacro1</definedName>
    <definedName name="_44E6_">BlankMacro1</definedName>
    <definedName name="_45E7_" localSheetId="1">BlankMacro1</definedName>
    <definedName name="_45E7_" localSheetId="0">BlankMacro1</definedName>
    <definedName name="_45E7_">BlankMacro1</definedName>
    <definedName name="_48E7_" localSheetId="1">BlankMacro1</definedName>
    <definedName name="_48E7_" localSheetId="0">BlankMacro1</definedName>
    <definedName name="_48E7_">BlankMacro1</definedName>
    <definedName name="_49E8_" localSheetId="1">BlankMacro1</definedName>
    <definedName name="_49E8_" localSheetId="0">BlankMacro1</definedName>
    <definedName name="_49E8_">BlankMacro1</definedName>
    <definedName name="_52E8_" localSheetId="1">BlankMacro1</definedName>
    <definedName name="_52E8_" localSheetId="0">BlankMacro1</definedName>
    <definedName name="_52E8_">BlankMacro1</definedName>
    <definedName name="_53E9_" localSheetId="1">BlankMacro1</definedName>
    <definedName name="_53E9_" localSheetId="0">BlankMacro1</definedName>
    <definedName name="_53E9_">BlankMacro1</definedName>
    <definedName name="_56E9_" localSheetId="1">BlankMacro1</definedName>
    <definedName name="_56E9_" localSheetId="0">BlankMacro1</definedName>
    <definedName name="_56E9_">BlankMacro1</definedName>
    <definedName name="_57EW1_" localSheetId="1">BlankMacro1</definedName>
    <definedName name="_57EW1_" localSheetId="0">BlankMacro1</definedName>
    <definedName name="_57EW1_">BlankMacro1</definedName>
    <definedName name="_5AE1_" localSheetId="1">BlankMacro1</definedName>
    <definedName name="_5AE1_" localSheetId="0">BlankMacro1</definedName>
    <definedName name="_5AE1_">BlankMacro1</definedName>
    <definedName name="_60EW1_" localSheetId="1">BlankMacro1</definedName>
    <definedName name="_60EW1_" localSheetId="0">BlankMacro1</definedName>
    <definedName name="_60EW1_">BlankMacro1</definedName>
    <definedName name="_61EW2_" localSheetId="1">BlankMacro1</definedName>
    <definedName name="_61EW2_" localSheetId="0">BlankMacro1</definedName>
    <definedName name="_61EW2_">BlankMacro1</definedName>
    <definedName name="_64EW2_" localSheetId="1">BlankMacro1</definedName>
    <definedName name="_64EW2_" localSheetId="0">BlankMacro1</definedName>
    <definedName name="_64EW2_">BlankMacro1</definedName>
    <definedName name="_65EW3_" localSheetId="1">BlankMacro1</definedName>
    <definedName name="_65EW3_" localSheetId="0">BlankMacro1</definedName>
    <definedName name="_65EW3_">BlankMacro1</definedName>
    <definedName name="_68EW3_" localSheetId="1">BlankMacro1</definedName>
    <definedName name="_68EW3_" localSheetId="0">BlankMacro1</definedName>
    <definedName name="_68EW3_">BlankMacro1</definedName>
    <definedName name="_69fg34444_" localSheetId="1">BlankMacro1</definedName>
    <definedName name="_69fg34444_" localSheetId="0">BlankMacro1</definedName>
    <definedName name="_69fg34444_">BlankMacro1</definedName>
    <definedName name="_73fg34444_" localSheetId="1">BlankMacro1</definedName>
    <definedName name="_73fg34444_" localSheetId="0">BlankMacro1</definedName>
    <definedName name="_73fg34444_">BlankMacro1</definedName>
    <definedName name="_75Q1_" localSheetId="1">BlankMacro1</definedName>
    <definedName name="_75Q1_" localSheetId="0">BlankMacro1</definedName>
    <definedName name="_75Q1_">BlankMacro1</definedName>
    <definedName name="_79Q2_" localSheetId="1">BlankMacro1</definedName>
    <definedName name="_79Q2_" localSheetId="0">BlankMacro1</definedName>
    <definedName name="_79Q2_">BlankMacro1</definedName>
    <definedName name="_7AE1_" localSheetId="1">BlankMacro1</definedName>
    <definedName name="_7AE1_" localSheetId="0">BlankMacro1</definedName>
    <definedName name="_7AE1_">BlankMacro1</definedName>
    <definedName name="_81Q1_" localSheetId="1">BlankMacro1</definedName>
    <definedName name="_81Q1_" localSheetId="0">BlankMacro1</definedName>
    <definedName name="_81Q1_">BlankMacro1</definedName>
    <definedName name="_83Q3_" localSheetId="1">BlankMacro1</definedName>
    <definedName name="_83Q3_" localSheetId="0">BlankMacro1</definedName>
    <definedName name="_83Q3_">BlankMacro1</definedName>
    <definedName name="_85Q2_" localSheetId="1">BlankMacro1</definedName>
    <definedName name="_85Q2_" localSheetId="0">BlankMacro1</definedName>
    <definedName name="_85Q2_">BlankMacro1</definedName>
    <definedName name="_87Q4_" localSheetId="1">BlankMacro1</definedName>
    <definedName name="_87Q4_" localSheetId="0">BlankMacro1</definedName>
    <definedName name="_87Q4_">BlankMacro1</definedName>
    <definedName name="_89Q3_" localSheetId="1">BlankMacro1</definedName>
    <definedName name="_89Q3_" localSheetId="0">BlankMacro1</definedName>
    <definedName name="_89Q3_">BlankMacro1</definedName>
    <definedName name="_91Q5_" localSheetId="1">BlankMacro1</definedName>
    <definedName name="_91Q5_" localSheetId="0">BlankMacro1</definedName>
    <definedName name="_91Q5_">BlankMacro1</definedName>
    <definedName name="_93Q4_" localSheetId="1">BlankMacro1</definedName>
    <definedName name="_93Q4_" localSheetId="0">BlankMacro1</definedName>
    <definedName name="_93Q4_">BlankMacro1</definedName>
    <definedName name="_95Q6_" localSheetId="1">BlankMacro1</definedName>
    <definedName name="_95Q6_" localSheetId="0">BlankMacro1</definedName>
    <definedName name="_95Q6_">BlankMacro1</definedName>
    <definedName name="_97Q5_" localSheetId="1">BlankMacro1</definedName>
    <definedName name="_97Q5_" localSheetId="0">BlankMacro1</definedName>
    <definedName name="_97Q5_">BlankMacro1</definedName>
    <definedName name="_99Q7_" localSheetId="1">BlankMacro1</definedName>
    <definedName name="_99Q7_" localSheetId="0">BlankMacro1</definedName>
    <definedName name="_99Q7_">BlankMacro1</definedName>
    <definedName name="_9AE2_" localSheetId="1">BlankMacro1</definedName>
    <definedName name="_9AE2_" localSheetId="0">BlankMacro1</definedName>
    <definedName name="_9AE2_">BlankMacro1</definedName>
    <definedName name="_aab42">[3]Sheet2!$G$48</definedName>
    <definedName name="_AE1" localSheetId="1">BlankMacro1</definedName>
    <definedName name="_AE1" localSheetId="0">BlankMacro1</definedName>
    <definedName name="_AE1">BlankMacro1</definedName>
    <definedName name="_AE2" localSheetId="1">BlankMacro1</definedName>
    <definedName name="_AE2" localSheetId="0">BlankMacro1</definedName>
    <definedName name="_AE2">BlankMacro1</definedName>
    <definedName name="_AE3" localSheetId="1">BlankMacro1</definedName>
    <definedName name="_AE3" localSheetId="0">BlankMacro1</definedName>
    <definedName name="_AE3">BlankMacro1</definedName>
    <definedName name="_cdf2" localSheetId="1">BlankMacro1</definedName>
    <definedName name="_cdf2" localSheetId="0">BlankMacro1</definedName>
    <definedName name="_cdf2">BlankMacro1</definedName>
    <definedName name="_cdf22" localSheetId="1">BlankMacro1</definedName>
    <definedName name="_cdf22" localSheetId="0">BlankMacro1</definedName>
    <definedName name="_cdf22">BlankMacro1</definedName>
    <definedName name="_cjc2" localSheetId="1">BlankMacro1</definedName>
    <definedName name="_cjc2" localSheetId="0">BlankMacro1</definedName>
    <definedName name="_cjc2">BlankMacro1</definedName>
    <definedName name="_cjc22" localSheetId="1">BlankMacro1</definedName>
    <definedName name="_cjc22" localSheetId="0">BlankMacro1</definedName>
    <definedName name="_cjc22">BlankMacro1</definedName>
    <definedName name="_dud2" localSheetId="1">BlankMacro1</definedName>
    <definedName name="_dud2" localSheetId="0">BlankMacro1</definedName>
    <definedName name="_dud2">BlankMacro1</definedName>
    <definedName name="_dud22" localSheetId="1">BlankMacro1</definedName>
    <definedName name="_dud22" localSheetId="0">BlankMacro1</definedName>
    <definedName name="_dud22">BlankMacro1</definedName>
    <definedName name="_E1" localSheetId="1">BlankMacro1</definedName>
    <definedName name="_E1" localSheetId="0">BlankMacro1</definedName>
    <definedName name="_E1">BlankMacro1</definedName>
    <definedName name="_E10" localSheetId="1">BlankMacro1</definedName>
    <definedName name="_E10" localSheetId="0">BlankMacro1</definedName>
    <definedName name="_E10">BlankMacro1</definedName>
    <definedName name="_E2" localSheetId="1">BlankMacro1</definedName>
    <definedName name="_E2" localSheetId="0">BlankMacro1</definedName>
    <definedName name="_E2">BlankMacro1</definedName>
    <definedName name="_E3" localSheetId="1">BlankMacro1</definedName>
    <definedName name="_E3" localSheetId="0">BlankMacro1</definedName>
    <definedName name="_E3">BlankMacro1</definedName>
    <definedName name="_E4" localSheetId="1">BlankMacro1</definedName>
    <definedName name="_E4" localSheetId="0">BlankMacro1</definedName>
    <definedName name="_E4">BlankMacro1</definedName>
    <definedName name="_E5" localSheetId="1">BlankMacro1</definedName>
    <definedName name="_E5" localSheetId="0">BlankMacro1</definedName>
    <definedName name="_E5">BlankMacro1</definedName>
    <definedName name="_E6" localSheetId="1">BlankMacro1</definedName>
    <definedName name="_E6" localSheetId="0">BlankMacro1</definedName>
    <definedName name="_E6">BlankMacro1</definedName>
    <definedName name="_E7" localSheetId="1">BlankMacro1</definedName>
    <definedName name="_E7" localSheetId="0">BlankMacro1</definedName>
    <definedName name="_E7">BlankMacro1</definedName>
    <definedName name="_E8" localSheetId="1">BlankMacro1</definedName>
    <definedName name="_E8" localSheetId="0">BlankMacro1</definedName>
    <definedName name="_E8">BlankMacro1</definedName>
    <definedName name="_E9" localSheetId="1">BlankMacro1</definedName>
    <definedName name="_E9" localSheetId="0">BlankMacro1</definedName>
    <definedName name="_E9">BlankMacro1</definedName>
    <definedName name="_etr2" localSheetId="1">BlankMacro1</definedName>
    <definedName name="_etr2" localSheetId="0">BlankMacro1</definedName>
    <definedName name="_etr2">BlankMacro1</definedName>
    <definedName name="_etr22" localSheetId="1">BlankMacro1</definedName>
    <definedName name="_etr22" localSheetId="0">BlankMacro1</definedName>
    <definedName name="_etr22">BlankMacro1</definedName>
    <definedName name="_EW1" localSheetId="1">BlankMacro1</definedName>
    <definedName name="_EW1" localSheetId="0">BlankMacro1</definedName>
    <definedName name="_EW1">BlankMacro1</definedName>
    <definedName name="_EW2" localSheetId="1">BlankMacro1</definedName>
    <definedName name="_EW2" localSheetId="0">BlankMacro1</definedName>
    <definedName name="_EW2">BlankMacro1</definedName>
    <definedName name="_EW3" localSheetId="1">BlankMacro1</definedName>
    <definedName name="_EW3" localSheetId="0">BlankMacro1</definedName>
    <definedName name="_EW3">BlankMacro1</definedName>
    <definedName name="_fg34444" localSheetId="1">BlankMacro1</definedName>
    <definedName name="_fg34444" localSheetId="0">BlankMacro1</definedName>
    <definedName name="_fg34444">BlankMacro1</definedName>
    <definedName name="_Order1">255</definedName>
    <definedName name="_Order1_1">255</definedName>
    <definedName name="_Order1_2">255</definedName>
    <definedName name="_Order1_3">0</definedName>
    <definedName name="_Order1_4">255</definedName>
    <definedName name="_Order1_5">255</definedName>
    <definedName name="_Order1_6">0</definedName>
    <definedName name="_Order2">255</definedName>
    <definedName name="_Order2_1">255</definedName>
    <definedName name="_Order2_2">255</definedName>
    <definedName name="_Order2_3">0</definedName>
    <definedName name="_Order2_4">255</definedName>
    <definedName name="_Order2_5">255</definedName>
    <definedName name="_Order2_6">0</definedName>
    <definedName name="_Q1" localSheetId="1">BlankMacro1</definedName>
    <definedName name="_Q1" localSheetId="0">BlankMacro1</definedName>
    <definedName name="_Q1">BlankMacro1</definedName>
    <definedName name="_Q2" localSheetId="1">BlankMacro1</definedName>
    <definedName name="_Q2" localSheetId="0">BlankMacro1</definedName>
    <definedName name="_Q2">BlankMacro1</definedName>
    <definedName name="_Q3" localSheetId="1">BlankMacro1</definedName>
    <definedName name="_Q3" localSheetId="0">BlankMacro1</definedName>
    <definedName name="_Q3">BlankMacro1</definedName>
    <definedName name="_Q4" localSheetId="1">BlankMacro1</definedName>
    <definedName name="_Q4" localSheetId="0">BlankMacro1</definedName>
    <definedName name="_Q4">BlankMacro1</definedName>
    <definedName name="_Q5" localSheetId="1">BlankMacro1</definedName>
    <definedName name="_Q5" localSheetId="0">BlankMacro1</definedName>
    <definedName name="_Q5">BlankMacro1</definedName>
    <definedName name="_Q6" localSheetId="1">BlankMacro1</definedName>
    <definedName name="_Q6" localSheetId="0">BlankMacro1</definedName>
    <definedName name="_Q6">BlankMacro1</definedName>
    <definedName name="_Q7" localSheetId="1">BlankMacro1</definedName>
    <definedName name="_Q7" localSheetId="0">BlankMacro1</definedName>
    <definedName name="_Q7">BlankMacro1</definedName>
    <definedName name="_Q8" localSheetId="1">BlankMacro1</definedName>
    <definedName name="_Q8" localSheetId="0">BlankMacro1</definedName>
    <definedName name="_Q8">BlankMacro1</definedName>
    <definedName name="_Q9" localSheetId="1">BlankMacro1</definedName>
    <definedName name="_Q9" localSheetId="0">BlankMacro1</definedName>
    <definedName name="_Q9">BlankMacro1</definedName>
    <definedName name="_RD5">[4]교각계산!$K$86</definedName>
    <definedName name="_Regression_Int">1</definedName>
    <definedName name="_rla2" localSheetId="1">BlankMacro1</definedName>
    <definedName name="_rla2" localSheetId="0">BlankMacro1</definedName>
    <definedName name="_rla2">BlankMacro1</definedName>
    <definedName name="_rla22" localSheetId="1">BlankMacro1</definedName>
    <definedName name="_rla22" localSheetId="0">BlankMacro1</definedName>
    <definedName name="_rla22">BlankMacro1</definedName>
    <definedName name="_rla3" localSheetId="1">BlankMacro1</definedName>
    <definedName name="_rla3" localSheetId="0">BlankMacro1</definedName>
    <definedName name="_rla3">BlankMacro1</definedName>
    <definedName name="_rlw2" localSheetId="1">BlankMacro1</definedName>
    <definedName name="_rlw2" localSheetId="0">BlankMacro1</definedName>
    <definedName name="_rlw2">BlankMacro1</definedName>
    <definedName name="_rlw22" localSheetId="1">BlankMacro1</definedName>
    <definedName name="_rlw22" localSheetId="0">BlankMacro1</definedName>
    <definedName name="_rlw22">BlankMacro1</definedName>
    <definedName name="_rlw3" localSheetId="1">BlankMacro1</definedName>
    <definedName name="_rlw3" localSheetId="0">BlankMacro1</definedName>
    <definedName name="_rlw3">BlankMacro1</definedName>
    <definedName name="_tl2" localSheetId="1">BlankMacro1</definedName>
    <definedName name="_tl2" localSheetId="0">BlankMacro1</definedName>
    <definedName name="_tl2">BlankMacro1</definedName>
    <definedName name="_tl22" localSheetId="1">BlankMacro1</definedName>
    <definedName name="_tl22" localSheetId="0">BlankMacro1</definedName>
    <definedName name="_tl22">BlankMacro1</definedName>
    <definedName name="_tl3" localSheetId="1">BlankMacro1</definedName>
    <definedName name="_tl3" localSheetId="0">BlankMacro1</definedName>
    <definedName name="_tl3">BlankMacro1</definedName>
    <definedName name="_tt1">"tt1"</definedName>
    <definedName name="_XS1">[4]교각계산!$M$40</definedName>
    <definedName name="_zl2" localSheetId="1">BlankMacro1</definedName>
    <definedName name="_zl2" localSheetId="0">BlankMacro1</definedName>
    <definedName name="_zl2">BlankMacro1</definedName>
    <definedName name="_zl22" localSheetId="1">BlankMacro1</definedName>
    <definedName name="_zl22" localSheetId="0">BlankMacro1</definedName>
    <definedName name="_zl22">BlankMacro1</definedName>
    <definedName name="_zl3" localSheetId="1">BlankMacro1</definedName>
    <definedName name="_zl3" localSheetId="0">BlankMacro1</definedName>
    <definedName name="_zl3">BlankMacro1</definedName>
    <definedName name="AccessDatabase">"D:\_genkou\excel97\sample\支店集計作業\本社合計2.mdb"</definedName>
    <definedName name="aee" localSheetId="1">BlankMacro1</definedName>
    <definedName name="aee" localSheetId="0">BlankMacro1</definedName>
    <definedName name="aee">BlankMacro1</definedName>
    <definedName name="anscount">1</definedName>
    <definedName name="aqaq">'[5]ABUT수량-A1'!$T$25</definedName>
    <definedName name="ASD" localSheetId="1">BlankMacro1</definedName>
    <definedName name="ASD" localSheetId="0">BlankMacro1</definedName>
    <definedName name="ASD">BlankMacro1</definedName>
    <definedName name="asdfg" localSheetId="1">BlankMacro1</definedName>
    <definedName name="asdfg" localSheetId="0">BlankMacro1</definedName>
    <definedName name="asdfg">BlankMacro1</definedName>
    <definedName name="asdfghjklouuyyyy" localSheetId="1">BlankMacro1</definedName>
    <definedName name="asdfghjklouuyyyy" localSheetId="0">BlankMacro1</definedName>
    <definedName name="asdfghjklouuyyyy">BlankMacro1</definedName>
    <definedName name="ASFE" localSheetId="1">BlankMacro1</definedName>
    <definedName name="ASFE" localSheetId="0">BlankMacro1</definedName>
    <definedName name="ASFE">BlankMacro1</definedName>
    <definedName name="ASFG" localSheetId="1">BlankMacro1</definedName>
    <definedName name="ASFG" localSheetId="0">BlankMacro1</definedName>
    <definedName name="ASFG">BlankMacro1</definedName>
    <definedName name="ASPHALT">[6]진주방향!$AS$348</definedName>
    <definedName name="asp두께">0.15</definedName>
    <definedName name="ASX" localSheetId="1">BlankMacro1</definedName>
    <definedName name="ASX" localSheetId="0">BlankMacro1</definedName>
    <definedName name="ASX">BlankMacro1</definedName>
    <definedName name="AW" localSheetId="1">BlankMacro1</definedName>
    <definedName name="AW" localSheetId="0">BlankMacro1</definedName>
    <definedName name="AW">BlankMacro1</definedName>
    <definedName name="AX" localSheetId="1">BlankMacro1</definedName>
    <definedName name="AX" localSheetId="0">BlankMacro1</definedName>
    <definedName name="AX">BlankMacro1</definedName>
    <definedName name="AZ" localSheetId="1">BlankMacro1</definedName>
    <definedName name="AZ" localSheetId="0">BlankMacro1</definedName>
    <definedName name="AZ">BlankMacro1</definedName>
    <definedName name="bbbb">[3]Sheet1!$G$48</definedName>
    <definedName name="bd">[7]표지!$V$2:$AG$22</definedName>
    <definedName name="BDFTR" localSheetId="1">BlankMacro1</definedName>
    <definedName name="BDFTR" localSheetId="0">BlankMacro1</definedName>
    <definedName name="BDFTR">BlankMacro1</definedName>
    <definedName name="be" localSheetId="1">BlankMacro1</definedName>
    <definedName name="be" localSheetId="0">BlankMacro1</definedName>
    <definedName name="be">BlankMacro1</definedName>
    <definedName name="BEAM연장">[8]진주방향!$L$114</definedName>
    <definedName name="BG" localSheetId="1">BlankMacro1</definedName>
    <definedName name="BG" localSheetId="0">BlankMacro1</definedName>
    <definedName name="BG">BlankMacro1</definedName>
    <definedName name="BM" localSheetId="1">BlankMacro1</definedName>
    <definedName name="BM" localSheetId="0">BlankMacro1</definedName>
    <definedName name="BM">BlankMacro1</definedName>
    <definedName name="BN" localSheetId="1">BlankMacro1</definedName>
    <definedName name="BN" localSheetId="0">BlankMacro1</definedName>
    <definedName name="BN">BlankMacro1</definedName>
    <definedName name="BND" localSheetId="1">BlankMacro1</definedName>
    <definedName name="BND" localSheetId="0">BlankMacro1</definedName>
    <definedName name="BND">BlankMacro1</definedName>
    <definedName name="BQ" localSheetId="1">BlankMacro1</definedName>
    <definedName name="BQ" localSheetId="0">BlankMacro1</definedName>
    <definedName name="BQ">BlankMacro1</definedName>
    <definedName name="BR" localSheetId="1">BlankMacro1</definedName>
    <definedName name="BR" localSheetId="0">BlankMacro1</definedName>
    <definedName name="BR">BlankMacro1</definedName>
    <definedName name="BS" localSheetId="1">BlankMacro1</definedName>
    <definedName name="BS" localSheetId="0">BlankMacro1</definedName>
    <definedName name="BS">BlankMacro1</definedName>
    <definedName name="BSX" localSheetId="1">BlankMacro1</definedName>
    <definedName name="BSX" localSheetId="0">BlankMacro1</definedName>
    <definedName name="BSX">BlankMacro1</definedName>
    <definedName name="BUI" localSheetId="1">BlankMacro1</definedName>
    <definedName name="BUI" localSheetId="0">BlankMacro1</definedName>
    <definedName name="BUI">BlankMacro1</definedName>
    <definedName name="BV" localSheetId="1">BlankMacro1</definedName>
    <definedName name="BV" localSheetId="0">BlankMacro1</definedName>
    <definedName name="BV">BlankMacro1</definedName>
    <definedName name="BW" localSheetId="1">BlankMacro1</definedName>
    <definedName name="BW" localSheetId="0">BlankMacro1</definedName>
    <definedName name="BW">BlankMacro1</definedName>
    <definedName name="BX" localSheetId="1">BlankMacro1</definedName>
    <definedName name="BX" localSheetId="0">BlankMacro1</definedName>
    <definedName name="BX">BlankMacro1</definedName>
    <definedName name="BY" localSheetId="1">BlankMacro1</definedName>
    <definedName name="BY" localSheetId="0">BlankMacro1</definedName>
    <definedName name="BY">BlankMacro1</definedName>
    <definedName name="CBF" localSheetId="1">BlankMacro1</definedName>
    <definedName name="CBF" localSheetId="0">BlankMacro1</definedName>
    <definedName name="CBF">BlankMacro1</definedName>
    <definedName name="CCCC">[3]Sheet1!$G$48</definedName>
    <definedName name="CCSB" localSheetId="1">BlankMacro1</definedName>
    <definedName name="CCSB" localSheetId="0">BlankMacro1</definedName>
    <definedName name="CCSB">BlankMacro1</definedName>
    <definedName name="CDF" localSheetId="1">BlankMacro1</definedName>
    <definedName name="CDF" localSheetId="0">BlankMacro1</definedName>
    <definedName name="CDF">BlankMacro1</definedName>
    <definedName name="CFB" localSheetId="1">BlankMacro1</definedName>
    <definedName name="CFB" localSheetId="0">BlankMacro1</definedName>
    <definedName name="CFB">BlankMacro1</definedName>
    <definedName name="CJC" localSheetId="1">BlankMacro1</definedName>
    <definedName name="CJC" localSheetId="0">BlankMacro1</definedName>
    <definedName name="CJC">BlankMacro1</definedName>
    <definedName name="D13..">[9]마산방향철근집계!$AD$26</definedName>
    <definedName name="D16..">[9]마산방향철근집계!$AD$25</definedName>
    <definedName name="DANGA">[10]danga!$A$1:$M$235</definedName>
    <definedName name="DD">'[11]토공(우물통,기타) '!$V$2:$AG$22</definedName>
    <definedName name="DDDD">[7]표지!$V$52:$AG$67</definedName>
    <definedName name="DDDDA" localSheetId="1">BlankMacro1</definedName>
    <definedName name="DDDDA" localSheetId="0">BlankMacro1</definedName>
    <definedName name="DDDDA">BlankMacro1</definedName>
    <definedName name="DDS">[12]INPUT!$E$84</definedName>
    <definedName name="DE" localSheetId="1">BlankMacro1</definedName>
    <definedName name="DE" localSheetId="0">BlankMacro1</definedName>
    <definedName name="DE">BlankMacro1</definedName>
    <definedName name="DES" localSheetId="1">BlankMacro1</definedName>
    <definedName name="DES" localSheetId="0">BlankMacro1</definedName>
    <definedName name="DES">BlankMacro1</definedName>
    <definedName name="DGF" localSheetId="1">BlankMacro1</definedName>
    <definedName name="DGF" localSheetId="0">BlankMacro1</definedName>
    <definedName name="DGF">BlankMacro1</definedName>
    <definedName name="DGG" localSheetId="1">BlankMacro1</definedName>
    <definedName name="DGG" localSheetId="0">BlankMacro1</definedName>
    <definedName name="DGG">BlankMacro1</definedName>
    <definedName name="dia_mm">[13]말뚝지지력산정!$J$19</definedName>
    <definedName name="dsg" localSheetId="1">BlankMacro1</definedName>
    <definedName name="dsg" localSheetId="0">BlankMacro1</definedName>
    <definedName name="dsg">BlankMacro1</definedName>
    <definedName name="DUD" localSheetId="1">BlankMacro1</definedName>
    <definedName name="DUD" localSheetId="0">BlankMacro1</definedName>
    <definedName name="DUD">BlankMacro1</definedName>
    <definedName name="DX" localSheetId="1">BlankMacro1</definedName>
    <definedName name="DX" localSheetId="0">BlankMacro1</definedName>
    <definedName name="DX">BlankMacro1</definedName>
    <definedName name="DXZ" localSheetId="1">BlankMacro1</definedName>
    <definedName name="DXZ" localSheetId="0">BlankMacro1</definedName>
    <definedName name="DXZ">BlankMacro1</definedName>
    <definedName name="DZ" localSheetId="1">BlankMacro1</definedName>
    <definedName name="DZ" localSheetId="0">BlankMacro1</definedName>
    <definedName name="DZ">BlankMacro1</definedName>
    <definedName name="ED" localSheetId="1">BlankMacro1</definedName>
    <definedName name="ED" localSheetId="0">BlankMacro1</definedName>
    <definedName name="ED">BlankMacro1</definedName>
    <definedName name="eeee2q" localSheetId="1">BlankMacro1</definedName>
    <definedName name="eeee2q" localSheetId="0">BlankMacro1</definedName>
    <definedName name="eeee2q">BlankMacro1</definedName>
    <definedName name="EEETG" localSheetId="1">BlankMacro1</definedName>
    <definedName name="EEETG" localSheetId="0">BlankMacro1</definedName>
    <definedName name="EEETG">BlankMacro1</definedName>
    <definedName name="eks">[14]자료!$G$3</definedName>
    <definedName name="ERRR" localSheetId="1">BlankMacro1</definedName>
    <definedName name="ERRR" localSheetId="0">BlankMacro1</definedName>
    <definedName name="ERRR">BlankMacro1</definedName>
    <definedName name="ESA" localSheetId="1">BlankMacro1</definedName>
    <definedName name="ESA" localSheetId="0">BlankMacro1</definedName>
    <definedName name="ESA">BlankMacro1</definedName>
    <definedName name="EsRE">'[15]1.설계조건'!$D$36</definedName>
    <definedName name="ET" localSheetId="1">BlankMacro1</definedName>
    <definedName name="ET" localSheetId="0">BlankMacro1</definedName>
    <definedName name="ET">BlankMacro1</definedName>
    <definedName name="ETR" localSheetId="1">BlankMacro1</definedName>
    <definedName name="ETR" localSheetId="0">BlankMacro1</definedName>
    <definedName name="ETR">BlankMacro1</definedName>
    <definedName name="ettt" localSheetId="1">BlankMacro1</definedName>
    <definedName name="ettt" localSheetId="0">BlankMacro1</definedName>
    <definedName name="ettt">BlankMacro1</definedName>
    <definedName name="EW" localSheetId="1">BlankMacro1</definedName>
    <definedName name="EW" localSheetId="0">BlankMacro1</definedName>
    <definedName name="EW">BlankMacro1</definedName>
    <definedName name="EWE" localSheetId="1">BlankMacro1</definedName>
    <definedName name="EWE" localSheetId="0">BlankMacro1</definedName>
    <definedName name="EWE">BlankMacro1</definedName>
    <definedName name="EWQ" localSheetId="1">BlankMacro1</definedName>
    <definedName name="EWQ" localSheetId="0">BlankMacro1</definedName>
    <definedName name="EWQ">BlankMacro1</definedName>
    <definedName name="EWT" localSheetId="1">BlankMacro1</definedName>
    <definedName name="EWT" localSheetId="0">BlankMacro1</definedName>
    <definedName name="EWT">BlankMacro1</definedName>
    <definedName name="EXP120.J">[16]진주방향!$AN$295</definedName>
    <definedName name="fdsa" localSheetId="1">BlankMacro1</definedName>
    <definedName name="fdsa" localSheetId="0">BlankMacro1</definedName>
    <definedName name="fdsa">BlankMacro1</definedName>
    <definedName name="fdvd" localSheetId="1">BlankMacro1</definedName>
    <definedName name="fdvd" localSheetId="0">BlankMacro1</definedName>
    <definedName name="fdvd">BlankMacro1</definedName>
    <definedName name="fdvd2" localSheetId="1">BlankMacro1</definedName>
    <definedName name="fdvd2" localSheetId="0">BlankMacro1</definedName>
    <definedName name="fdvd2">BlankMacro1</definedName>
    <definedName name="fdvd22" localSheetId="1">BlankMacro1</definedName>
    <definedName name="fdvd22" localSheetId="0">BlankMacro1</definedName>
    <definedName name="fdvd22">BlankMacro1</definedName>
    <definedName name="fdvd3" localSheetId="1">BlankMacro1</definedName>
    <definedName name="fdvd3" localSheetId="0">BlankMacro1</definedName>
    <definedName name="fdvd3">BlankMacro1</definedName>
    <definedName name="FF">'[11]토공(우물통,기타) '!$A$52:$K$66</definedName>
    <definedName name="FGG" localSheetId="1">BlankMacro1</definedName>
    <definedName name="FGG" localSheetId="0">BlankMacro1</definedName>
    <definedName name="FGG">BlankMacro1</definedName>
    <definedName name="fwer" localSheetId="1">BlankMacro1</definedName>
    <definedName name="fwer" localSheetId="0">BlankMacro1</definedName>
    <definedName name="fwer">BlankMacro1</definedName>
    <definedName name="GG">'[11]토공(우물통,기타) '!$V$52:$AG$67</definedName>
    <definedName name="GHE" localSheetId="1">BlankMacro1</definedName>
    <definedName name="GHE" localSheetId="0">BlankMacro1</definedName>
    <definedName name="GHE">BlankMacro1</definedName>
    <definedName name="ghr" localSheetId="1">BlankMacro1</definedName>
    <definedName name="ghr" localSheetId="0">BlankMacro1</definedName>
    <definedName name="ghr">BlankMacro1</definedName>
    <definedName name="gr" localSheetId="1">BlankMacro1</definedName>
    <definedName name="gr" localSheetId="0">BlankMacro1</definedName>
    <definedName name="gr">BlankMacro1</definedName>
    <definedName name="HA">'[17]단면(RW1)'!$DL$18</definedName>
    <definedName name="hb">'[17]단면(RW1)'!$DL$19</definedName>
    <definedName name="HD">'[17]단면(RW1)'!$DL$21</definedName>
    <definedName name="HDRR" localSheetId="1">BlankMacro1</definedName>
    <definedName name="HDRR" localSheetId="0">BlankMacro1</definedName>
    <definedName name="HDRR">BlankMacro1</definedName>
    <definedName name="HH">'[11]토공(우물통,기타) '!$M$8:$U$25</definedName>
    <definedName name="HJ" localSheetId="1">BlankMacro1</definedName>
    <definedName name="HJ" localSheetId="0">BlankMacro1</definedName>
    <definedName name="HJ">BlankMacro1</definedName>
    <definedName name="HRTT" localSheetId="1">BlankMacro1</definedName>
    <definedName name="HRTT" localSheetId="0">BlankMacro1</definedName>
    <definedName name="HRTT">BlankMacro1</definedName>
    <definedName name="HSO">[4]교각계산!$M$38</definedName>
    <definedName name="HTML_CodePage">949</definedName>
    <definedName name="HTML_Control" localSheetId="1">{"'중기작업1'!$A$1:$V$18"}</definedName>
    <definedName name="HTML_Control" localSheetId="0">{"'중기작업1'!$A$1:$V$18"}</definedName>
    <definedName name="HTML_Control">{"'중기작업1'!$A$1:$V$18"}</definedName>
    <definedName name="HTML_Description">""</definedName>
    <definedName name="HTML_Email">""</definedName>
    <definedName name="HTML_Header">"중기작업1"</definedName>
    <definedName name="HTML_LastUpdate">"99-07-22"</definedName>
    <definedName name="HTML_LineAfter">FALSE</definedName>
    <definedName name="HTML_LineBefore">FALSE</definedName>
    <definedName name="HTML_Name">"경일"</definedName>
    <definedName name="HTML_OBDlg2">TRUE</definedName>
    <definedName name="HTML_OBDlg4">TRUE</definedName>
    <definedName name="HTML_OS">0</definedName>
    <definedName name="HTML_PathFile">"C:\WORK\상구\MyHTML.htm"</definedName>
    <definedName name="HTML_Title">"99공1"</definedName>
    <definedName name="HTML1_1">"'[엑셀95-따라하기 문제.xls]인터넷 어시스턴트'!$A$1:$J$18"</definedName>
    <definedName name="HTML1_10">"Marihan@hitel.kol.co.kr"</definedName>
    <definedName name="HTML1_11">1</definedName>
    <definedName name="HTML1_12">"C:\김종완\원고\[작업중] 한빛-엑셀70\CD-ROM문제\따라하기 문제&amp;그림\MyHTML01.htm"</definedName>
    <definedName name="HTML1_2">1</definedName>
    <definedName name="HTML1_3">"엑셀 프로젝트"</definedName>
    <definedName name="HTML1_4">"인터넷 어시스턴트"</definedName>
    <definedName name="HTML1_5">"엑셀 워크시트를 HTML문서로 변환한다. 이 적업은 &lt;한빛 미디어&gt; 책에서만 가능하며, [어린왕자]만의 독특한 아이디어 이다."</definedName>
    <definedName name="HTML1_6">1</definedName>
    <definedName name="HTML1_7">1</definedName>
    <definedName name="HTML1_8">"97-10-09"</definedName>
    <definedName name="HTML1_9">"김종완/어린왕자"</definedName>
    <definedName name="HTMLCount">1</definedName>
    <definedName name="IK" localSheetId="1">BlankMacro1</definedName>
    <definedName name="IK" localSheetId="0">BlankMacro1</definedName>
    <definedName name="IK">BlankMacro1</definedName>
    <definedName name="IKJ" localSheetId="1">BlankMacro1</definedName>
    <definedName name="IKJ" localSheetId="0">BlankMacro1</definedName>
    <definedName name="IKJ">BlankMacro1</definedName>
    <definedName name="IKL" localSheetId="1">BlankMacro1</definedName>
    <definedName name="IKL" localSheetId="0">BlankMacro1</definedName>
    <definedName name="IKL">BlankMacro1</definedName>
    <definedName name="ilch">[10]ilch!$A$3:$M$25</definedName>
    <definedName name="ILK" localSheetId="1">BlankMacro1</definedName>
    <definedName name="ILK" localSheetId="0">BlankMacro1</definedName>
    <definedName name="ILK">BlankMacro1</definedName>
    <definedName name="im">[18]부대내역!$B$5:$N$200</definedName>
    <definedName name="IO" localSheetId="1">BlankMacro1</definedName>
    <definedName name="IO" localSheetId="0">BlankMacro1</definedName>
    <definedName name="IO">BlankMacro1</definedName>
    <definedName name="JK" localSheetId="1">BlankMacro1</definedName>
    <definedName name="JK" localSheetId="0">BlankMacro1</definedName>
    <definedName name="JK">BlankMacro1</definedName>
    <definedName name="JUI" localSheetId="1">BlankMacro1</definedName>
    <definedName name="JUI" localSheetId="0">BlankMacro1</definedName>
    <definedName name="JUI">BlankMacro1</definedName>
    <definedName name="jy" localSheetId="1">BlankMacro1</definedName>
    <definedName name="jy" localSheetId="0">BlankMacro1</definedName>
    <definedName name="jy">BlankMacro1</definedName>
    <definedName name="KA">[19]MOTOR!$B$61:$E$68</definedName>
    <definedName name="KB">'[17]단면(RW1)'!$DL$15</definedName>
    <definedName name="KI" localSheetId="1">BlankMacro1</definedName>
    <definedName name="KI" localSheetId="0">BlankMacro1</definedName>
    <definedName name="KI">BlankMacro1</definedName>
    <definedName name="KIU" localSheetId="1">BlankMacro1</definedName>
    <definedName name="KIU" localSheetId="0">BlankMacro1</definedName>
    <definedName name="KIU">BlankMacro1</definedName>
    <definedName name="kkkk">[7]표지!$M$8:$U$25</definedName>
    <definedName name="KU" localSheetId="1">BlankMacro1</definedName>
    <definedName name="KU" localSheetId="0">BlankMacro1</definedName>
    <definedName name="KU">BlankMacro1</definedName>
    <definedName name="lab">1.005583</definedName>
    <definedName name="LB">[13]말뚝지지력산정!$L$22</definedName>
    <definedName name="LI" localSheetId="1">BlankMacro1</definedName>
    <definedName name="LI" localSheetId="0">BlankMacro1</definedName>
    <definedName name="LI">BlankMacro1</definedName>
    <definedName name="LK" localSheetId="1">BlankMacro1</definedName>
    <definedName name="LK" localSheetId="0">BlankMacro1</definedName>
    <definedName name="LK">BlankMacro1</definedName>
    <definedName name="LKI" localSheetId="1">BlankMacro1</definedName>
    <definedName name="LKI" localSheetId="0">BlankMacro1</definedName>
    <definedName name="LKI">BlankMacro1</definedName>
    <definedName name="LKU" localSheetId="1">BlankMacro1</definedName>
    <definedName name="LKU" localSheetId="0">BlankMacro1</definedName>
    <definedName name="LKU">BlankMacro1</definedName>
    <definedName name="LP" localSheetId="1">BlankMacro1</definedName>
    <definedName name="LP" localSheetId="0">BlankMacro1</definedName>
    <definedName name="LP">BlankMacro1</definedName>
    <definedName name="MA">0.8</definedName>
    <definedName name="Macro10">[20]!Macro10</definedName>
    <definedName name="Macro12">[20]!Macro12</definedName>
    <definedName name="Macro13">[20]!Macro13</definedName>
    <definedName name="Macro14">[20]!Macro14</definedName>
    <definedName name="Macro2">[20]!Macro2</definedName>
    <definedName name="Macro5">[20]!Macro5</definedName>
    <definedName name="Macro6">[20]!Macro6</definedName>
    <definedName name="Macro7">[20]!Macro7</definedName>
    <definedName name="Macro8">[20]!Macro8</definedName>
    <definedName name="Macro9">[20]!Macro9</definedName>
    <definedName name="mat">1.0058</definedName>
    <definedName name="MB" localSheetId="1">BlankMacro1</definedName>
    <definedName name="MB" localSheetId="0">BlankMacro1</definedName>
    <definedName name="MB">BlankMacro1</definedName>
    <definedName name="MC" localSheetId="1">BlankMacro1</definedName>
    <definedName name="MC" localSheetId="0">BlankMacro1</definedName>
    <definedName name="MC">BlankMacro1</definedName>
    <definedName name="Mf" localSheetId="1">BlankMacro1</definedName>
    <definedName name="Mf" localSheetId="0">BlankMacro1</definedName>
    <definedName name="Mf">BlankMacro1</definedName>
    <definedName name="MJ" localSheetId="1">BlankMacro1</definedName>
    <definedName name="MJ" localSheetId="0">BlankMacro1</definedName>
    <definedName name="MJ">BlankMacro1</definedName>
    <definedName name="MK" localSheetId="1">BlankMacro1</definedName>
    <definedName name="MK" localSheetId="0">BlankMacro1</definedName>
    <definedName name="MK">BlankMacro1</definedName>
    <definedName name="MKJ" localSheetId="1">BlankMacro1</definedName>
    <definedName name="MKJ" localSheetId="0">BlankMacro1</definedName>
    <definedName name="MKJ">BlankMacro1</definedName>
    <definedName name="ML" localSheetId="1">BlankMacro1</definedName>
    <definedName name="ML" localSheetId="0">BlankMacro1</definedName>
    <definedName name="ML">BlankMacro1</definedName>
    <definedName name="MMJ" localSheetId="1">BlankMacro1</definedName>
    <definedName name="MMJ" localSheetId="0">BlankMacro1</definedName>
    <definedName name="MMJ">BlankMacro1</definedName>
    <definedName name="MQ" localSheetId="1">BlankMacro1</definedName>
    <definedName name="MQ" localSheetId="0">BlankMacro1</definedName>
    <definedName name="MQ">BlankMacro1</definedName>
    <definedName name="MR" localSheetId="1">BlankMacro1</definedName>
    <definedName name="MR" localSheetId="0">BlankMacro1</definedName>
    <definedName name="MR">BlankMacro1</definedName>
    <definedName name="MU">'[17]단면(RW1)'!$DN$16</definedName>
    <definedName name="MV" localSheetId="1">BlankMacro1</definedName>
    <definedName name="MV" localSheetId="0">BlankMacro1</definedName>
    <definedName name="MV">BlankMacro1</definedName>
    <definedName name="MW" localSheetId="1">BlankMacro1</definedName>
    <definedName name="MW" localSheetId="0">BlankMacro1</definedName>
    <definedName name="MW">BlankMacro1</definedName>
    <definedName name="M당무게">[21]DATE!$E$24:$E$85</definedName>
    <definedName name="NBV" localSheetId="1">BlankMacro1</definedName>
    <definedName name="NBV" localSheetId="0">BlankMacro1</definedName>
    <definedName name="NBV">BlankMacro1</definedName>
    <definedName name="NCV" localSheetId="1">BlankMacro1</definedName>
    <definedName name="NCV" localSheetId="0">BlankMacro1</definedName>
    <definedName name="NCV">BlankMacro1</definedName>
    <definedName name="NFG" localSheetId="1">BlankMacro1</definedName>
    <definedName name="NFG" localSheetId="0">BlankMacro1</definedName>
    <definedName name="NFG">BlankMacro1</definedName>
    <definedName name="NFGH" localSheetId="1">BlankMacro1</definedName>
    <definedName name="NFGH" localSheetId="0">BlankMacro1</definedName>
    <definedName name="NFGH">BlankMacro1</definedName>
    <definedName name="NKL" localSheetId="1">BlankMacro1</definedName>
    <definedName name="NKL" localSheetId="0">BlankMacro1</definedName>
    <definedName name="NKL">BlankMacro1</definedName>
    <definedName name="NNNN">'[22]ABUT수량-A1'!$T$25</definedName>
    <definedName name="NT" localSheetId="1">BlankMacro1</definedName>
    <definedName name="NT" localSheetId="0">BlankMacro1</definedName>
    <definedName name="NT">BlankMacro1</definedName>
    <definedName name="NTFT" localSheetId="1">BlankMacro1</definedName>
    <definedName name="NTFT" localSheetId="0">BlankMacro1</definedName>
    <definedName name="NTFT">BlankMacro1</definedName>
    <definedName name="NY" localSheetId="1">BlankMacro1</definedName>
    <definedName name="NY" localSheetId="0">BlankMacro1</definedName>
    <definedName name="NY">BlankMacro1</definedName>
    <definedName name="O" localSheetId="1">BlankMacro1</definedName>
    <definedName name="O" localSheetId="0">BlankMacro1</definedName>
    <definedName name="O">BlankMacro1</definedName>
    <definedName name="OI" localSheetId="1">BlankMacro1</definedName>
    <definedName name="OI" localSheetId="0">BlankMacro1</definedName>
    <definedName name="OI">BlankMacro1</definedName>
    <definedName name="OIU" localSheetId="1">BlankMacro1</definedName>
    <definedName name="OIU" localSheetId="0">BlankMacro1</definedName>
    <definedName name="OIU">BlankMacro1</definedName>
    <definedName name="OK" localSheetId="1">BlankMacro1</definedName>
    <definedName name="OK" localSheetId="0">BlankMacro1</definedName>
    <definedName name="OK">BlankMacro1</definedName>
    <definedName name="OL" localSheetId="1">BlankMacro1</definedName>
    <definedName name="OL" localSheetId="0">BlankMacro1</definedName>
    <definedName name="OL">BlankMacro1</definedName>
    <definedName name="oooo">'[23]ABUT수량-A1'!$T$25</definedName>
    <definedName name="PE" localSheetId="1">BlankMacro1</definedName>
    <definedName name="PE" localSheetId="0">BlankMacro1</definedName>
    <definedName name="PE">BlankMacro1</definedName>
    <definedName name="PERHKS" localSheetId="1">BlankMacro1</definedName>
    <definedName name="PERHKS" localSheetId="0">BlankMacro1</definedName>
    <definedName name="PERHKS">BlankMacro1</definedName>
    <definedName name="PG" localSheetId="1">BlankMacro1</definedName>
    <definedName name="PG" localSheetId="0">BlankMacro1</definedName>
    <definedName name="PG">BlankMacro1</definedName>
    <definedName name="PI" localSheetId="1">BlankMacro1</definedName>
    <definedName name="PI" localSheetId="0">BlankMacro1</definedName>
    <definedName name="PI">BlankMacro1</definedName>
    <definedName name="pile_s">[13]말뚝지지력산정!$F$116</definedName>
    <definedName name="PM" localSheetId="1">BlankMacro1</definedName>
    <definedName name="PM" localSheetId="0">BlankMacro1</definedName>
    <definedName name="PM">BlankMacro1</definedName>
    <definedName name="PO" localSheetId="1">BlankMacro1</definedName>
    <definedName name="PO" localSheetId="0">BlankMacro1</definedName>
    <definedName name="PO">BlankMacro1</definedName>
    <definedName name="_xlnm.Print_Area" localSheetId="2">내역서!$A$1:$N$147</definedName>
    <definedName name="_xlnm.Print_Area" localSheetId="1">도급예산내역서!$A$1:$G$147</definedName>
    <definedName name="_xlnm.Print_Area" localSheetId="0">원가계산서!$B$1:$H$36</definedName>
    <definedName name="PRINT_TILLES">[24]우수!$A$1:$IV$3,[24]우수!$A$1:$D$65536</definedName>
    <definedName name="_xlnm.Print_Titles" localSheetId="2">내역서!$1:$3</definedName>
    <definedName name="_xlnm.Print_Titles" localSheetId="0">원가계산서!$1:$3</definedName>
    <definedName name="PRINT_TITLES_MI">[18]부대내역!$A$1:$IV$4</definedName>
    <definedName name="PWS">[4]교각계산!$G$108</definedName>
    <definedName name="Q0" localSheetId="1">BlankMacro1</definedName>
    <definedName name="Q0" localSheetId="0">BlankMacro1</definedName>
    <definedName name="Q0">BlankMacro1</definedName>
    <definedName name="q3r" localSheetId="1">BlankMacro1</definedName>
    <definedName name="q3r" localSheetId="0">BlankMacro1</definedName>
    <definedName name="q3r">BlankMacro1</definedName>
    <definedName name="QAQA">'[25]ABUT수량-A1'!$T$25</definedName>
    <definedName name="QAWE" localSheetId="1">BlankMacro1</definedName>
    <definedName name="QAWE" localSheetId="0">BlankMacro1</definedName>
    <definedName name="QAWE">BlankMacro1</definedName>
    <definedName name="qor">[26]실행철강하도!$A$1:$A$4</definedName>
    <definedName name="qqaa">'[23]ABUT수량-A1'!$T$25</definedName>
    <definedName name="QWQW">'[25]ABUT수량-A1'!$T$25</definedName>
    <definedName name="REW" localSheetId="1">BlankMacro1</definedName>
    <definedName name="REW" localSheetId="0">BlankMacro1</definedName>
    <definedName name="REW">BlankMacro1</definedName>
    <definedName name="RF">'[27]토공(우물통,기타) '!$V$2:$AG$22</definedName>
    <definedName name="RL5D">[4]교각계산!$K$98</definedName>
    <definedName name="RLA" localSheetId="1">BlankMacro1</definedName>
    <definedName name="RLA" localSheetId="0">BlankMacro1</definedName>
    <definedName name="RLA">BlankMacro1</definedName>
    <definedName name="rlw" localSheetId="1">BlankMacro1</definedName>
    <definedName name="rlw" localSheetId="0">BlankMacro1</definedName>
    <definedName name="rlw">BlankMacro1</definedName>
    <definedName name="RS" localSheetId="1">BlankMacro1</definedName>
    <definedName name="RS" localSheetId="0">BlankMacro1</definedName>
    <definedName name="RS">BlankMacro1</definedName>
    <definedName name="RWE" localSheetId="1">BlankMacro1</definedName>
    <definedName name="RWE" localSheetId="0">BlankMacro1</definedName>
    <definedName name="RWE">BlankMacro1</definedName>
    <definedName name="SA" localSheetId="1">BlankMacro1</definedName>
    <definedName name="SA" localSheetId="0">BlankMacro1</definedName>
    <definedName name="SA">BlankMacro1</definedName>
    <definedName name="SADF" localSheetId="1">BlankMacro1</definedName>
    <definedName name="SADF" localSheetId="0">BlankMacro1</definedName>
    <definedName name="SADF">BlankMacro1</definedName>
    <definedName name="sae" localSheetId="1">BlankMacro1</definedName>
    <definedName name="sae" localSheetId="0">BlankMacro1</definedName>
    <definedName name="sae">BlankMacro1</definedName>
    <definedName name="saf">'[28]토공(우물통,기타) '!$V$2:$AG$22</definedName>
    <definedName name="SDAGG" localSheetId="1">BlankMacro1</definedName>
    <definedName name="SDAGG" localSheetId="0">BlankMacro1</definedName>
    <definedName name="SDAGG">BlankMacro1</definedName>
    <definedName name="SDD" localSheetId="1">BlankMacro1</definedName>
    <definedName name="SDD" localSheetId="0">BlankMacro1</definedName>
    <definedName name="SDD">BlankMacro1</definedName>
    <definedName name="SDDG" localSheetId="1">BlankMacro1</definedName>
    <definedName name="SDDG" localSheetId="0">BlankMacro1</definedName>
    <definedName name="SDDG">BlankMacro1</definedName>
    <definedName name="SDE" localSheetId="1">BlankMacro1</definedName>
    <definedName name="SDE" localSheetId="0">BlankMacro1</definedName>
    <definedName name="SDE">BlankMacro1</definedName>
    <definedName name="sdfa" localSheetId="1">BlankMacro1</definedName>
    <definedName name="sdfa" localSheetId="0">BlankMacro1</definedName>
    <definedName name="sdfa">BlankMacro1</definedName>
    <definedName name="SDFF" localSheetId="1">BlankMacro1</definedName>
    <definedName name="SDFF" localSheetId="0">BlankMacro1</definedName>
    <definedName name="SDFF">BlankMacro1</definedName>
    <definedName name="sdfg">'[23]ABUT수량-A1'!$T$25</definedName>
    <definedName name="sdfs2" localSheetId="1">BlankMacro1</definedName>
    <definedName name="sdfs2" localSheetId="0">BlankMacro1</definedName>
    <definedName name="sdfs2">BlankMacro1</definedName>
    <definedName name="sdfs22" localSheetId="1">BlankMacro1</definedName>
    <definedName name="sdfs22" localSheetId="0">BlankMacro1</definedName>
    <definedName name="sdfs22">BlankMacro1</definedName>
    <definedName name="sdfs3" localSheetId="1">BlankMacro1</definedName>
    <definedName name="sdfs3" localSheetId="0">BlankMacro1</definedName>
    <definedName name="sdfs3">BlankMacro1</definedName>
    <definedName name="sdgdsa" localSheetId="1">BlankMacro1</definedName>
    <definedName name="sdgdsa" localSheetId="0">BlankMacro1</definedName>
    <definedName name="sdgdsa">BlankMacro1</definedName>
    <definedName name="SDX" localSheetId="1">BlankMacro1</definedName>
    <definedName name="SDX" localSheetId="0">BlankMacro1</definedName>
    <definedName name="SDX">BlankMacro1</definedName>
    <definedName name="SE" localSheetId="1">BlankMacro1</definedName>
    <definedName name="SE" localSheetId="0">BlankMacro1</definedName>
    <definedName name="SE">BlankMacro1</definedName>
    <definedName name="SER" localSheetId="1">BlankMacro1</definedName>
    <definedName name="SER" localSheetId="0">BlankMacro1</definedName>
    <definedName name="SER">BlankMacro1</definedName>
    <definedName name="ses" localSheetId="1">BlankMacro1</definedName>
    <definedName name="ses" localSheetId="0">BlankMacro1</definedName>
    <definedName name="ses">BlankMacro1</definedName>
    <definedName name="SET" localSheetId="1">BlankMacro1</definedName>
    <definedName name="SET" localSheetId="0">BlankMacro1</definedName>
    <definedName name="SET">BlankMacro1</definedName>
    <definedName name="sew" localSheetId="1">BlankMacro1</definedName>
    <definedName name="sew" localSheetId="0">BlankMacro1</definedName>
    <definedName name="sew">BlankMacro1</definedName>
    <definedName name="SEZ" localSheetId="1">BlankMacro1</definedName>
    <definedName name="SEZ" localSheetId="0">BlankMacro1</definedName>
    <definedName name="SEZ">BlankMacro1</definedName>
    <definedName name="SFDG" localSheetId="1">BlankMacro1</definedName>
    <definedName name="SFDG" localSheetId="0">BlankMacro1</definedName>
    <definedName name="SFDG">BlankMacro1</definedName>
    <definedName name="SFDGHG" localSheetId="1">BlankMacro1</definedName>
    <definedName name="SFDGHG" localSheetId="0">BlankMacro1</definedName>
    <definedName name="SFDGHG">BlankMacro1</definedName>
    <definedName name="SFFFFFWE" localSheetId="1">BlankMacro1</definedName>
    <definedName name="SFFFFFWE" localSheetId="0">BlankMacro1</definedName>
    <definedName name="SFFFFFWE">BlankMacro1</definedName>
    <definedName name="SFG" localSheetId="1">BlankMacro1</definedName>
    <definedName name="SFG" localSheetId="0">BlankMacro1</definedName>
    <definedName name="SFG">BlankMacro1</definedName>
    <definedName name="SFW" localSheetId="1">BlankMacro1</definedName>
    <definedName name="SFW" localSheetId="0">BlankMacro1</definedName>
    <definedName name="SFW">BlankMacro1</definedName>
    <definedName name="SGC">[12]INPUT!$E$15</definedName>
    <definedName name="sgge" localSheetId="1">BlankMacro1</definedName>
    <definedName name="sgge" localSheetId="0">BlankMacro1</definedName>
    <definedName name="sgge">BlankMacro1</definedName>
    <definedName name="SGR">[12]INPUT!$E$17</definedName>
    <definedName name="Span">[12]INPUT!$E$4</definedName>
    <definedName name="sr" localSheetId="1">BlankMacro1</definedName>
    <definedName name="sr" localSheetId="0">BlankMacro1</definedName>
    <definedName name="sr">BlankMacro1</definedName>
    <definedName name="ss">'[11]토공(우물통,기타) '!$V$22:$AG$47</definedName>
    <definedName name="SSD" localSheetId="1">BlankMacro1</definedName>
    <definedName name="SSD" localSheetId="0">BlankMacro1</definedName>
    <definedName name="SSD">BlankMacro1</definedName>
    <definedName name="ssss" localSheetId="1">BlankMacro1</definedName>
    <definedName name="ssss" localSheetId="0">BlankMacro1</definedName>
    <definedName name="ssss">BlankMacro1</definedName>
    <definedName name="ST" localSheetId="1">BlankMacro1</definedName>
    <definedName name="ST" localSheetId="0">BlankMacro1</definedName>
    <definedName name="ST">BlankMacro1</definedName>
    <definedName name="sum">SUM('[29](A)내역서'!$C$148:$C$163)</definedName>
    <definedName name="sw" localSheetId="1">BlankMacro1</definedName>
    <definedName name="sw" localSheetId="0">BlankMacro1</definedName>
    <definedName name="sw">BlankMacro1</definedName>
    <definedName name="sx" localSheetId="1">BlankMacro1</definedName>
    <definedName name="sx" localSheetId="0">BlankMacro1</definedName>
    <definedName name="sx">BlankMacro1</definedName>
    <definedName name="T.B.M.설치">[9]진주방향!$AS$433</definedName>
    <definedName name="Ta">'[17]단면(RW1)'!$DL$22</definedName>
    <definedName name="TE">'[17]단면(RW1)'!$DL$26</definedName>
    <definedName name="TG" localSheetId="1">BlankMacro1</definedName>
    <definedName name="TG" localSheetId="0">BlankMacro1</definedName>
    <definedName name="TG">BlankMacro1</definedName>
    <definedName name="TH">'[17]단면(RW1)'!$DN$6</definedName>
    <definedName name="TRT" localSheetId="1">BlankMacro1</definedName>
    <definedName name="TRT" localSheetId="0">BlankMacro1</definedName>
    <definedName name="TRT">BlankMacro1</definedName>
    <definedName name="ty" localSheetId="1">BlankMacro1</definedName>
    <definedName name="ty" localSheetId="0">BlankMacro1</definedName>
    <definedName name="ty">BlankMacro1</definedName>
    <definedName name="TYT" localSheetId="1">BlankMacro1</definedName>
    <definedName name="TYT" localSheetId="0">BlankMacro1</definedName>
    <definedName name="TYT">BlankMacro1</definedName>
    <definedName name="UJJ" localSheetId="1">BlankMacro1</definedName>
    <definedName name="UJJ" localSheetId="0">BlankMacro1</definedName>
    <definedName name="UJJ">BlankMacro1</definedName>
    <definedName name="UUI" localSheetId="1">BlankMacro1</definedName>
    <definedName name="UUI" localSheetId="0">BlankMacro1</definedName>
    <definedName name="UUI">BlankMacro1</definedName>
    <definedName name="UY" localSheetId="1">BlankMacro1</definedName>
    <definedName name="UY" localSheetId="0">BlankMacro1</definedName>
    <definedName name="UY">BlankMacro1</definedName>
    <definedName name="u조서" localSheetId="1">BlankMacro1</definedName>
    <definedName name="u조서" localSheetId="0">BlankMacro1</definedName>
    <definedName name="u조서">BlankMacro1</definedName>
    <definedName name="VBN" localSheetId="1">BlankMacro1</definedName>
    <definedName name="VBN" localSheetId="0">BlankMacro1</definedName>
    <definedName name="VBN">BlankMacro1</definedName>
    <definedName name="VC" localSheetId="1">BlankMacro1</definedName>
    <definedName name="VC" localSheetId="0">BlankMacro1</definedName>
    <definedName name="VC">BlankMacro1</definedName>
    <definedName name="VD" localSheetId="1">BlankMacro1</definedName>
    <definedName name="VD" localSheetId="0">BlankMacro1</definedName>
    <definedName name="VD">BlankMacro1</definedName>
    <definedName name="vddf" localSheetId="1">BlankMacro1</definedName>
    <definedName name="vddf" localSheetId="0">BlankMacro1</definedName>
    <definedName name="vddf">BlankMacro1</definedName>
    <definedName name="VG" localSheetId="1">BlankMacro1</definedName>
    <definedName name="VG" localSheetId="0">BlankMacro1</definedName>
    <definedName name="VG">BlankMacro1</definedName>
    <definedName name="VGN" localSheetId="1">BlankMacro1</definedName>
    <definedName name="VGN" localSheetId="0">BlankMacro1</definedName>
    <definedName name="VGN">BlankMacro1</definedName>
    <definedName name="VHB" localSheetId="1">BlankMacro1</definedName>
    <definedName name="VHB" localSheetId="0">BlankMacro1</definedName>
    <definedName name="VHB">BlankMacro1</definedName>
    <definedName name="VRT" localSheetId="1">BlankMacro1</definedName>
    <definedName name="VRT" localSheetId="0">BlankMacro1</definedName>
    <definedName name="VRT">BlankMacro1</definedName>
    <definedName name="VS" localSheetId="1">BlankMacro1</definedName>
    <definedName name="VS" localSheetId="0">BlankMacro1</definedName>
    <definedName name="VS">BlankMacro1</definedName>
    <definedName name="vvv">'[30]조도계산(1)'!$W$64:$W$124</definedName>
    <definedName name="VX" localSheetId="1">BlankMacro1</definedName>
    <definedName name="VX" localSheetId="0">BlankMacro1</definedName>
    <definedName name="VX">BlankMacro1</definedName>
    <definedName name="VY" localSheetId="1">BlankMacro1</definedName>
    <definedName name="VY" localSheetId="0">BlankMacro1</definedName>
    <definedName name="VY">BlankMacro1</definedName>
    <definedName name="w" localSheetId="1">BlankMacro1</definedName>
    <definedName name="w" localSheetId="0">BlankMacro1</definedName>
    <definedName name="w">BlankMacro1</definedName>
    <definedName name="we" localSheetId="1">BlankMacro1</definedName>
    <definedName name="we" localSheetId="0">BlankMacro1</definedName>
    <definedName name="we">BlankMacro1</definedName>
    <definedName name="wettt3" localSheetId="1">BlankMacro1</definedName>
    <definedName name="wettt3" localSheetId="0">BlankMacro1</definedName>
    <definedName name="wettt3">BlankMacro1</definedName>
    <definedName name="WQ" localSheetId="1">BlankMacro1</definedName>
    <definedName name="WQ" localSheetId="0">BlankMacro1</definedName>
    <definedName name="WQ">BlankMacro1</definedName>
    <definedName name="WQR" localSheetId="1">BlankMacro1</definedName>
    <definedName name="WQR" localSheetId="0">BlankMacro1</definedName>
    <definedName name="WQR">BlankMacro1</definedName>
    <definedName name="WQRE" localSheetId="1">BlankMacro1</definedName>
    <definedName name="WQRE" localSheetId="0">BlankMacro1</definedName>
    <definedName name="WQRE">BlankMacro1</definedName>
    <definedName name="WRE" localSheetId="1">BlankMacro1</definedName>
    <definedName name="WRE" localSheetId="0">BlankMacro1</definedName>
    <definedName name="WRE">BlankMacro1</definedName>
    <definedName name="WZ" localSheetId="1">BlankMacro1</definedName>
    <definedName name="WZ" localSheetId="0">BlankMacro1</definedName>
    <definedName name="WZ">BlankMacro1</definedName>
    <definedName name="xc" localSheetId="1">BlankMacro1</definedName>
    <definedName name="xc" localSheetId="0">BlankMacro1</definedName>
    <definedName name="xc">BlankMacro1</definedName>
    <definedName name="XCDF" localSheetId="1">BlankMacro1</definedName>
    <definedName name="XCDF" localSheetId="0">BlankMacro1</definedName>
    <definedName name="XCDF">BlankMacro1</definedName>
    <definedName name="xd" localSheetId="1">BlankMacro1</definedName>
    <definedName name="xd" localSheetId="0">BlankMacro1</definedName>
    <definedName name="xd">BlankMacro1</definedName>
    <definedName name="xdd" localSheetId="1">BlankMacro1</definedName>
    <definedName name="xdd" localSheetId="0">BlankMacro1</definedName>
    <definedName name="xdd">BlankMacro1</definedName>
    <definedName name="xddd" localSheetId="1">BlankMacro1</definedName>
    <definedName name="xddd" localSheetId="0">BlankMacro1</definedName>
    <definedName name="xddd">BlankMacro1</definedName>
    <definedName name="XDDDDW" localSheetId="1">BlankMacro1</definedName>
    <definedName name="XDDDDW" localSheetId="0">BlankMacro1</definedName>
    <definedName name="XDDDDW">BlankMacro1</definedName>
    <definedName name="XDDFE" localSheetId="1">BlankMacro1</definedName>
    <definedName name="XDDFE" localSheetId="0">BlankMacro1</definedName>
    <definedName name="XDDFE">BlankMacro1</definedName>
    <definedName name="XDV" localSheetId="1">BlankMacro1</definedName>
    <definedName name="XDV" localSheetId="0">BlankMacro1</definedName>
    <definedName name="XDV">BlankMacro1</definedName>
    <definedName name="XG" localSheetId="1">BlankMacro1</definedName>
    <definedName name="XG" localSheetId="0">BlankMacro1</definedName>
    <definedName name="XG">BlankMacro1</definedName>
    <definedName name="xs" localSheetId="1">BlankMacro1</definedName>
    <definedName name="xs" localSheetId="0">BlankMacro1</definedName>
    <definedName name="xs">BlankMacro1</definedName>
    <definedName name="xsa" localSheetId="1">BlankMacro1</definedName>
    <definedName name="xsa" localSheetId="0">BlankMacro1</definedName>
    <definedName name="xsa">BlankMacro1</definedName>
    <definedName name="xv" localSheetId="1">BlankMacro1</definedName>
    <definedName name="xv" localSheetId="0">BlankMacro1</definedName>
    <definedName name="xv">BlankMacro1</definedName>
    <definedName name="xvb" localSheetId="1">BlankMacro1</definedName>
    <definedName name="xvb" localSheetId="0">BlankMacro1</definedName>
    <definedName name="xvb">BlankMacro1</definedName>
    <definedName name="XX" localSheetId="1">BlankMacro1</definedName>
    <definedName name="XX" localSheetId="0">BlankMacro1</definedName>
    <definedName name="XX">BlankMacro1</definedName>
    <definedName name="xz" localSheetId="1">BlankMacro1</definedName>
    <definedName name="xz" localSheetId="0">BlankMacro1</definedName>
    <definedName name="xz">BlankMacro1</definedName>
    <definedName name="xzz" localSheetId="1">BlankMacro1</definedName>
    <definedName name="xzz" localSheetId="0">BlankMacro1</definedName>
    <definedName name="xzz">BlankMacro1</definedName>
    <definedName name="YU" localSheetId="1">BlankMacro1</definedName>
    <definedName name="YU" localSheetId="0">BlankMacro1</definedName>
    <definedName name="YU">BlankMacro1</definedName>
    <definedName name="ZA" localSheetId="1">BlankMacro1</definedName>
    <definedName name="ZA" localSheetId="0">BlankMacro1</definedName>
    <definedName name="ZA">BlankMacro1</definedName>
    <definedName name="zb" localSheetId="1">BlankMacro1</definedName>
    <definedName name="zb" localSheetId="0">BlankMacro1</definedName>
    <definedName name="zb">BlankMacro1</definedName>
    <definedName name="zc" localSheetId="1">BlankMacro1</definedName>
    <definedName name="zc" localSheetId="0">BlankMacro1</definedName>
    <definedName name="zc">BlankMacro1</definedName>
    <definedName name="ZL" localSheetId="1">BlankMacro1</definedName>
    <definedName name="ZL" localSheetId="0">BlankMacro1</definedName>
    <definedName name="ZL">BlankMacro1</definedName>
    <definedName name="zsddvc" localSheetId="1">BlankMacro1</definedName>
    <definedName name="zsddvc" localSheetId="0">BlankMacro1</definedName>
    <definedName name="zsddvc">BlankMacro1</definedName>
    <definedName name="ZSQ" localSheetId="1">BlankMacro1</definedName>
    <definedName name="ZSQ" localSheetId="0">BlankMacro1</definedName>
    <definedName name="ZSQ">BlankMacro1</definedName>
    <definedName name="zxc" localSheetId="1">BlankMacro1</definedName>
    <definedName name="zxc" localSheetId="0">BlankMacro1</definedName>
    <definedName name="zxc">BlankMacro1</definedName>
    <definedName name="가나다라" localSheetId="1">BlankMacro1</definedName>
    <definedName name="가나다라" localSheetId="0">BlankMacro1</definedName>
    <definedName name="가나다라">BlankMacro1</definedName>
    <definedName name="가시나무R4">[31]데이타!$E$2</definedName>
    <definedName name="가시나무R5">[31]데이타!$E$3</definedName>
    <definedName name="가시나무R6">[31]데이타!$E$4</definedName>
    <definedName name="가시나무R8">[31]데이타!$E$5</definedName>
    <definedName name="가이즈까향1204">[31]데이타!$E$6</definedName>
    <definedName name="가이즈까향1505">[31]데이타!$E$7</definedName>
    <definedName name="가이즈까향2006">[31]데이타!$E$8</definedName>
    <definedName name="가이즈까향2008">[31]데이타!$E$9</definedName>
    <definedName name="가이즈까향2510">[31]데이타!$E$10</definedName>
    <definedName name="가중나무B10">[31]데이타!$E$19</definedName>
    <definedName name="가중나무B4">[31]데이타!$E$15</definedName>
    <definedName name="가중나무B5">[31]데이타!$E$16</definedName>
    <definedName name="가중나무B6">[31]데이타!$E$17</definedName>
    <definedName name="가중나무B8">[31]데이타!$E$18</definedName>
    <definedName name="감R10">[31]데이타!$E$24</definedName>
    <definedName name="감R12">[31]데이타!$E$25</definedName>
    <definedName name="감R15">[31]데이타!$E$26</definedName>
    <definedName name="감R5">[31]데이타!$E$20</definedName>
    <definedName name="감R6">[31]데이타!$E$21</definedName>
    <definedName name="감R7">[31]데이타!$E$22</definedName>
    <definedName name="감R8">[31]데이타!$E$23</definedName>
    <definedName name="강관철근221">'[32]대창(함평)'!$AL$584</definedName>
    <definedName name="개나리12">[31]데이타!$E$31</definedName>
    <definedName name="개나리3">[31]데이타!$E$27</definedName>
    <definedName name="개나리5">[31]데이타!$E$28</definedName>
    <definedName name="개나리7">[31]데이타!$E$29</definedName>
    <definedName name="개나리9">[31]데이타!$E$30</definedName>
    <definedName name="개쉬땅1204">[31]데이타!$E$32</definedName>
    <definedName name="개쉬땅1506">[31]데이타!$E$33</definedName>
    <definedName name="거리에서" localSheetId="1">BlankMacro1</definedName>
    <definedName name="거리에서" localSheetId="0">BlankMacro1</definedName>
    <definedName name="거리에서">BlankMacro1</definedName>
    <definedName name="건축원가">[33]전기!$B$4:$B$163</definedName>
    <definedName name="견적서표지" localSheetId="1">BlankMacro1</definedName>
    <definedName name="견적서표지" localSheetId="0">BlankMacro1</definedName>
    <definedName name="견적서표지">BlankMacro1</definedName>
    <definedName name="견적서표지1" localSheetId="1">BlankMacro1</definedName>
    <definedName name="견적서표지1" localSheetId="0">BlankMacro1</definedName>
    <definedName name="견적서표지1">BlankMacro1</definedName>
    <definedName name="견적서표지2" localSheetId="1">BlankMacro1</definedName>
    <definedName name="견적서표지2" localSheetId="0">BlankMacro1</definedName>
    <definedName name="견적서표지2">BlankMacro1</definedName>
    <definedName name="겹동백1002">[31]데이타!$E$145</definedName>
    <definedName name="겹동백1204">[31]데이타!$E$146</definedName>
    <definedName name="겹동백1506">[31]데이타!$E$147</definedName>
    <definedName name="겹벗R6">[31]데이타!$E$34</definedName>
    <definedName name="겹벗R8">[31]데이타!$E$35</definedName>
    <definedName name="겹철쭉0304">[31]데이타!$E$36</definedName>
    <definedName name="겹철쭉0506">[31]데이타!$E$37</definedName>
    <definedName name="겹철쭉0608">[31]데이타!$E$38</definedName>
    <definedName name="겹철쭉0810">[31]데이타!$E$39</definedName>
    <definedName name="겹철쭉0812">[31]데이타!$E$40</definedName>
    <definedName name="경순" localSheetId="1">BlankMacro1</definedName>
    <definedName name="경순" localSheetId="0">BlankMacro1</definedName>
    <definedName name="경순">BlankMacro1</definedName>
    <definedName name="계수B5">[31]데이타!$E$41</definedName>
    <definedName name="계수B6">[31]데이타!$E$42</definedName>
    <definedName name="계수B8">[31]데이타!$E$43</definedName>
    <definedName name="고광3">[31]데이타!$E$44</definedName>
    <definedName name="고광5">[31]데이타!$E$45</definedName>
    <definedName name="곡관135.J">[16]진주방향!$AN$355</definedName>
    <definedName name="곡관90.J">[16]진주방향!$AN$348</definedName>
    <definedName name="곰솔2508">[34]데이타!$E$46</definedName>
    <definedName name="곰솔3010">[31]데이타!$E$47</definedName>
    <definedName name="곰솔R10">[31]데이타!$E$48</definedName>
    <definedName name="곰솔R12">[31]데이타!$E$49</definedName>
    <definedName name="곰솔R15">[31]데이타!$E$50</definedName>
    <definedName name="곱">[21]DATE!$I$24:$I$85</definedName>
    <definedName name="곱곱">[35]DATE!$I$24:$I$85</definedName>
    <definedName name="공사원가1" localSheetId="1">BlankMacro1</definedName>
    <definedName name="공사원가1" localSheetId="0">BlankMacro1</definedName>
    <definedName name="공사원가1">BlankMacro1</definedName>
    <definedName name="공사원가2" localSheetId="1">BlankMacro1</definedName>
    <definedName name="공사원가2" localSheetId="0">BlankMacro1</definedName>
    <definedName name="공사원가2">BlankMacro1</definedName>
    <definedName name="공사원가3" localSheetId="1">BlankMacro1</definedName>
    <definedName name="공사원가3" localSheetId="0">BlankMacro1</definedName>
    <definedName name="공사원가3">BlankMacro1</definedName>
    <definedName name="공사원가4" localSheetId="1">BlankMacro1</definedName>
    <definedName name="공사원가4" localSheetId="0">BlankMacro1</definedName>
    <definedName name="공사원가4">BlankMacro1</definedName>
    <definedName name="공사원가5" localSheetId="1">BlankMacro1</definedName>
    <definedName name="공사원가5" localSheetId="0">BlankMacro1</definedName>
    <definedName name="공사원가5">BlankMacro1</definedName>
    <definedName name="공사원가6" localSheetId="1">BlankMacro1</definedName>
    <definedName name="공사원가6" localSheetId="0">BlankMacro1</definedName>
    <definedName name="공사원가6">BlankMacro1</definedName>
    <definedName name="공사원가7" localSheetId="1">BlankMacro1</definedName>
    <definedName name="공사원가7" localSheetId="0">BlankMacro1</definedName>
    <definedName name="공사원가7">BlankMacro1</definedName>
    <definedName name="공사원가8" localSheetId="1">BlankMacro1</definedName>
    <definedName name="공사원가8" localSheetId="0">BlankMacro1</definedName>
    <definedName name="공사원가8">BlankMacro1</definedName>
    <definedName name="공사원가9" localSheetId="1">BlankMacro1</definedName>
    <definedName name="공사원가9" localSheetId="0">BlankMacro1</definedName>
    <definedName name="공사원가9">BlankMacro1</definedName>
    <definedName name="공사원가계산서9" localSheetId="1">BlankMacro1</definedName>
    <definedName name="공사원가계산서9" localSheetId="0">BlankMacro1</definedName>
    <definedName name="공사원가계산서9">BlankMacro1</definedName>
    <definedName name="공토공단위당">[36]공토공단위당!$A$4:$M$54</definedName>
    <definedName name="관보호">0.2</definedName>
    <definedName name="광나무1003">[31]데이타!$E$51</definedName>
    <definedName name="광나무1203">[31]데이타!$E$52</definedName>
    <definedName name="광나무1506">[31]데이타!$E$53</definedName>
    <definedName name="광편백0405">[31]데이타!$E$153</definedName>
    <definedName name="광편백0507">[31]데이타!$E$154</definedName>
    <definedName name="광편백0509">[31]데이타!$E$155</definedName>
    <definedName name="교각">'[37]토공(우물통,기타) '!$V$2:$AG$22</definedName>
    <definedName name="교각1">'[38]토공(우물통,기타) '!$V$2:$AG$22</definedName>
    <definedName name="교각2">'[38]토공(우물통,기타) '!$V$22:$AG$47</definedName>
    <definedName name="교각3">'[38]토공(우물통,기타) '!$V$2:$AG$22</definedName>
    <definedName name="교대">'[38]토공(우물통,기타) '!$A$52:$K$66</definedName>
    <definedName name="교대2">'[38]토공(우물통,기타) '!$V$52:$AG$67</definedName>
    <definedName name="구분" localSheetId="1">BlankMacro1</definedName>
    <definedName name="구분" localSheetId="0">BlankMacro1</definedName>
    <definedName name="구분">BlankMacro1</definedName>
    <definedName name="구분1" localSheetId="1">BlankMacro1</definedName>
    <definedName name="구분1" localSheetId="0">BlankMacro1</definedName>
    <definedName name="구분1">BlankMacro1</definedName>
    <definedName name="구상나무1505">[31]데이타!$E$69</definedName>
    <definedName name="구상나무2008">[31]데이타!$E$70</definedName>
    <definedName name="구상나무2510">[31]데이타!$E$71</definedName>
    <definedName name="구상나무3012">[31]데이타!$E$72</definedName>
    <definedName name="권">[39]DATE!$I$24:$I$85</definedName>
    <definedName name="권권">[40]DATE!$I$24:$I$85</definedName>
    <definedName name="규격">[21]DATE!$C$24:$C$85</definedName>
    <definedName name="금송1006">[31]데이타!$E$73</definedName>
    <definedName name="금송1208">[31]데이타!$E$74</definedName>
    <definedName name="금송1510">[31]데이타!$E$75</definedName>
    <definedName name="기계3" localSheetId="1">BlankMacro1</definedName>
    <definedName name="기계3" localSheetId="0">BlankMacro1</definedName>
    <definedName name="기계3">BlankMacro1</definedName>
    <definedName name="김2" localSheetId="1">BlankMacro1</definedName>
    <definedName name="김2" localSheetId="0">BlankMacro1</definedName>
    <definedName name="김2">BlankMacro1</definedName>
    <definedName name="김3" localSheetId="1">BlankMacro1</definedName>
    <definedName name="김3" localSheetId="0">BlankMacro1</definedName>
    <definedName name="김3">BlankMacro1</definedName>
    <definedName name="김종현">[3]Sheet1!$G$48</definedName>
    <definedName name="꽃복숭아R3">[31]데이타!$E$58</definedName>
    <definedName name="꽃복숭아R4">[31]데이타!$E$59</definedName>
    <definedName name="꽃복숭아R5">[31]데이타!$E$60</definedName>
    <definedName name="꽃사과R10">[31]데이타!$E$64</definedName>
    <definedName name="꽃사과R4">[31]데이타!$E$61</definedName>
    <definedName name="꽃사과R6">[31]데이타!$E$62</definedName>
    <definedName name="꽃사과R8">[31]데이타!$E$63</definedName>
    <definedName name="꽃아그배R10">[31]데이타!$E$68</definedName>
    <definedName name="꽃아그배R4">[31]데이타!$E$65</definedName>
    <definedName name="꽃아그배R6">[31]데이타!$E$66</definedName>
    <definedName name="꽃아그배R8">[31]데이타!$E$67</definedName>
    <definedName name="꽝꽝0304">[31]데이타!$E$54</definedName>
    <definedName name="꽝꽝0406">[31]데이타!$E$55</definedName>
    <definedName name="꽝꽝0508">[31]데이타!$E$56</definedName>
    <definedName name="꽝꽝0610">[31]데이타!$E$57</definedName>
    <definedName name="ㄴㄹㅇㅁㅍㄹㄴㅇㄹ" localSheetId="1">BlankMacro1</definedName>
    <definedName name="ㄴㄹㅇㅁㅍㄹㄴㅇㄹ" localSheetId="0">BlankMacro1</definedName>
    <definedName name="ㄴㄹㅇㅁㅍㄹㄴㅇㄹ">BlankMacro1</definedName>
    <definedName name="ㄴㅇㄹㄴㅇㄹ" localSheetId="1">BlankMacro1</definedName>
    <definedName name="ㄴㅇㄹㄴㅇㄹ" localSheetId="0">BlankMacro1</definedName>
    <definedName name="ㄴㅇㄹㄴㅇㄹ">BlankMacro1</definedName>
    <definedName name="나도">[41]내역!$AH$3</definedName>
    <definedName name="낙상홍1004">[31]데이타!$E$76</definedName>
    <definedName name="낙상홍1506">[31]데이타!$E$77</definedName>
    <definedName name="낙상홍1808">[31]데이타!$E$78</definedName>
    <definedName name="낙상홍2010">[31]데이타!$E$79</definedName>
    <definedName name="낙상홍2515">[31]데이타!$E$80</definedName>
    <definedName name="낙우송R10">[31]데이타!$E$84</definedName>
    <definedName name="낙우송R12">[31]데이타!$E$85</definedName>
    <definedName name="낙우송R5">[31]데이타!$E$81</definedName>
    <definedName name="낙우송R6">[31]데이타!$E$82</definedName>
    <definedName name="낙우송R8">[31]데이타!$E$83</definedName>
    <definedName name="낙하물방지">[9]진주방향!$AS$440</definedName>
    <definedName name="낙하물방지.">[9]마산방향!$AS$453</definedName>
    <definedName name="날개벽" localSheetId="1">BlankMacro1</definedName>
    <definedName name="날개벽" localSheetId="0">BlankMacro1</definedName>
    <definedName name="날개벽">BlankMacro1</definedName>
    <definedName name="날짜">[42]자료!$G$3</definedName>
    <definedName name="내역서">'[43]6공구(당초)'!$J$6:$J$1706</definedName>
    <definedName name="내장">'[44]19년노임(하)'!$C$17</definedName>
    <definedName name="너" localSheetId="1">BlankMacro1</definedName>
    <definedName name="너" localSheetId="0">BlankMacro1</definedName>
    <definedName name="너">BlankMacro1</definedName>
    <definedName name="노르웨이R12">[31]데이타!$E$90</definedName>
    <definedName name="노르웨이R15">[31]데이타!$E$91</definedName>
    <definedName name="노르웨이R4">[31]데이타!$E$86</definedName>
    <definedName name="노르웨이R5">[31]데이타!$E$87</definedName>
    <definedName name="노르웨이R6">[31]데이타!$E$88</definedName>
    <definedName name="노르웨이R8">[31]데이타!$E$89</definedName>
    <definedName name="노임" localSheetId="1">BlankMacro1</definedName>
    <definedName name="노임" localSheetId="0">BlankMacro1</definedName>
    <definedName name="노임">BlankMacro1</definedName>
    <definedName name="노임1" localSheetId="1">BlankMacro1</definedName>
    <definedName name="노임1" localSheetId="0">BlankMacro1</definedName>
    <definedName name="노임1">BlankMacro1</definedName>
    <definedName name="눈향L06">[31]데이타!$E$92</definedName>
    <definedName name="눈향L08">[31]데이타!$E$93</definedName>
    <definedName name="눈향L10">[31]데이타!$E$94</definedName>
    <definedName name="눈향L14">[31]데이타!$E$95</definedName>
    <definedName name="눈향L20">[31]데이타!$E$96</definedName>
    <definedName name="느릅R10">[31]데이타!$E$100</definedName>
    <definedName name="느릅R4">[31]데이타!$E$97</definedName>
    <definedName name="느릅R5">[31]데이타!$E$98</definedName>
    <definedName name="느릅R8">[34]데이타!$E$99</definedName>
    <definedName name="느티R10">[34]데이타!$E$104</definedName>
    <definedName name="느티R12">[31]데이타!$E$105</definedName>
    <definedName name="느티R15">[31]데이타!$E$106</definedName>
    <definedName name="느티R18">[31]데이타!$E$107</definedName>
    <definedName name="느티R20">[31]데이타!$E$108</definedName>
    <definedName name="느티R25">[31]데이타!$E$109</definedName>
    <definedName name="느티R30">[31]데이타!$E$110</definedName>
    <definedName name="느티R5">[31]데이타!$E$101</definedName>
    <definedName name="느티R6">[31]데이타!$E$102</definedName>
    <definedName name="느티R8">[31]데이타!$E$103</definedName>
    <definedName name="능소화R2">[31]데이타!$E$111</definedName>
    <definedName name="능소화R4">[31]데이타!$E$112</definedName>
    <definedName name="능소화R6">[31]데이타!$E$113</definedName>
    <definedName name="다짐계수">0.875</definedName>
    <definedName name="단">[45]자료!$G$3</definedName>
    <definedName name="단관M">[21]DATE!$H$24:$H$85</definedName>
    <definedName name="단면체크">[46]암거치수표!$AB$1:$AB$65536</definedName>
    <definedName name="단면코드">[46]암거치수표!$Z$1:$AA$65536</definedName>
    <definedName name="담쟁이L03">[31]데이타!$E$114</definedName>
    <definedName name="대왕참R10">[31]데이타!$E$118</definedName>
    <definedName name="대왕참R4">[31]데이타!$E$115</definedName>
    <definedName name="대왕참R6">[31]데이타!$E$116</definedName>
    <definedName name="대왕참R8">[31]데이타!$E$117</definedName>
    <definedName name="대추R10">[31]데이타!$E$123</definedName>
    <definedName name="대추R4">[31]데이타!$E$119</definedName>
    <definedName name="대추R5">[31]데이타!$E$120</definedName>
    <definedName name="대추R6">[31]데이타!$E$121</definedName>
    <definedName name="대추R8">[31]데이타!$E$122</definedName>
    <definedName name="더하기">[21]DATE!$J$24:$J$85</definedName>
    <definedName name="덕트맨홀" localSheetId="1">BlankMacro1</definedName>
    <definedName name="덕트맨홀" localSheetId="0">BlankMacro1</definedName>
    <definedName name="덕트맨홀">BlankMacro1</definedName>
    <definedName name="덩굴장미3">[31]데이타!$E$128</definedName>
    <definedName name="덩굴장미4">[31]데이타!$E$129</definedName>
    <definedName name="덩굴장미5">[31]데이타!$E$130</definedName>
    <definedName name="도장">'[44]19년노임(하)'!$C$16</definedName>
    <definedName name="독일가문비1206">[31]데이타!$E$131</definedName>
    <definedName name="독일가문비1508">[31]데이타!$E$132</definedName>
    <definedName name="독일가문비2010">[31]데이타!$E$133</definedName>
    <definedName name="독일가문비2512">[31]데이타!$E$134</definedName>
    <definedName name="독일가문비3015">[31]데이타!$E$135</definedName>
    <definedName name="독일가문비3518">[31]데이타!$E$136</definedName>
    <definedName name="돈나무0504">[31]데이타!$E$137</definedName>
    <definedName name="돈나무0805">[31]데이타!$E$138</definedName>
    <definedName name="돈나무1007">[31]데이타!$E$139</definedName>
    <definedName name="돈나무1210">[31]데이타!$E$140</definedName>
    <definedName name="동백1002">[31]데이타!$E$141</definedName>
    <definedName name="동백1204">[31]데이타!$E$142</definedName>
    <definedName name="동백1506">[31]데이타!$E$143</definedName>
    <definedName name="동백1808">[31]데이타!$E$144</definedName>
    <definedName name="등R2">[31]데이타!$E$156</definedName>
    <definedName name="등R4">[31]데이타!$E$157</definedName>
    <definedName name="등R6">[31]데이타!$E$158</definedName>
    <definedName name="등R8">[31]데이타!$E$159</definedName>
    <definedName name="때죽R10">[31]데이타!$E$127</definedName>
    <definedName name="때죽R4">[31]데이타!$E$124</definedName>
    <definedName name="때죽R6">[31]데이타!$E$125</definedName>
    <definedName name="때죽R8">[31]데이타!$E$126</definedName>
    <definedName name="라라" localSheetId="1">BlankMacro1</definedName>
    <definedName name="라라" localSheetId="0">BlankMacro1</definedName>
    <definedName name="라라">BlankMacro1</definedName>
    <definedName name="ㅀㄶ" localSheetId="1">BlankMacro1</definedName>
    <definedName name="ㅀㄶ" localSheetId="0">BlankMacro1</definedName>
    <definedName name="ㅀㄶ">BlankMacro1</definedName>
    <definedName name="ㅁㅁㅁㅁㅁ">'[11]토공(우물통,기타) '!$V$2:$AG$22</definedName>
    <definedName name="ㅁㅂㅎ">[47]!Macro13</definedName>
    <definedName name="마가목R3">[31]데이타!$E$160</definedName>
    <definedName name="마가목R5">[31]데이타!$E$161</definedName>
    <definedName name="마가목R7">[31]데이타!$E$162</definedName>
    <definedName name="말발도리1003">[31]데이타!$E$163</definedName>
    <definedName name="말발도리1204">[31]데이타!$E$164</definedName>
    <definedName name="말발도리1506">[31]데이타!$E$165</definedName>
    <definedName name="매자0804">[31]데이타!$E$166</definedName>
    <definedName name="매자1005">[31]데이타!$E$167</definedName>
    <definedName name="매크로11">[48]!매크로11</definedName>
    <definedName name="매크로4">[48]C.배수관공!매크로4</definedName>
    <definedName name="매화R10">[31]데이타!$E$174</definedName>
    <definedName name="매화R4">[31]데이타!$E$171</definedName>
    <definedName name="매화R6">[31]데이타!$E$172</definedName>
    <definedName name="매화R8">[31]데이타!$E$173</definedName>
    <definedName name="메타B10">[31]데이타!$E$179</definedName>
    <definedName name="메타B12">[31]데이타!$E$180</definedName>
    <definedName name="메타B15">[31]데이타!$E$181</definedName>
    <definedName name="메타B18">[31]데이타!$E$182</definedName>
    <definedName name="메타B4">[31]데이타!$E$175</definedName>
    <definedName name="메타B5">[31]데이타!$E$176</definedName>
    <definedName name="메타B6">[31]데이타!$E$177</definedName>
    <definedName name="메타B8">[31]데이타!$E$178</definedName>
    <definedName name="명자0604">[31]데이타!$E$183</definedName>
    <definedName name="명자0805">[31]데이타!$E$184</definedName>
    <definedName name="명자1006">[31]데이타!$E$185</definedName>
    <definedName name="명자1208">[31]데이타!$E$186</definedName>
    <definedName name="모감주R10">[31]데이타!$E$190</definedName>
    <definedName name="모감주R4">[31]데이타!$E$187</definedName>
    <definedName name="모감주R6">[31]데이타!$E$188</definedName>
    <definedName name="모감주R8">[31]데이타!$E$189</definedName>
    <definedName name="모과2005">[31]데이타!$E$191</definedName>
    <definedName name="모과2507">[31]데이타!$E$192</definedName>
    <definedName name="모과R10">[31]데이타!$E$195</definedName>
    <definedName name="모과R12">[31]데이타!$E$196</definedName>
    <definedName name="모과R15">[31]데이타!$E$197</definedName>
    <definedName name="모과R20">[31]데이타!$E$198</definedName>
    <definedName name="모과R25">[31]데이타!$E$199</definedName>
    <definedName name="모과R5">[31]데이타!$E$193</definedName>
    <definedName name="모과R8">[31]데이타!$E$194</definedName>
    <definedName name="모란5가지">[31]데이타!$E$200</definedName>
    <definedName name="모란6가지">[31]데이타!$E$201</definedName>
    <definedName name="목련R10">[31]데이타!$E$206</definedName>
    <definedName name="목련R12">[31]데이타!$E$207</definedName>
    <definedName name="목련R15">[31]데이타!$E$208</definedName>
    <definedName name="목련R20">[31]데이타!$E$209</definedName>
    <definedName name="목련R4">[31]데이타!$E$202</definedName>
    <definedName name="목련R5">[31]데이타!$E$203</definedName>
    <definedName name="목련R6">[31]데이타!$E$204</definedName>
    <definedName name="목련R8">[31]데이타!$E$205</definedName>
    <definedName name="목서1506">[31]데이타!$E$213</definedName>
    <definedName name="목서2012">[31]데이타!$E$214</definedName>
    <definedName name="목서2515">[31]데이타!$E$215</definedName>
    <definedName name="목수국1006">[31]데이타!$E$210</definedName>
    <definedName name="목수국1208">[31]데이타!$E$211</definedName>
    <definedName name="목수국1510">[31]데이타!$E$212</definedName>
    <definedName name="몰1" localSheetId="1">BlankMacro1</definedName>
    <definedName name="몰1" localSheetId="0">BlankMacro1</definedName>
    <definedName name="몰1">BlankMacro1</definedName>
    <definedName name="몰2" localSheetId="1">BlankMacro1</definedName>
    <definedName name="몰2" localSheetId="0">BlankMacro1</definedName>
    <definedName name="몰2">BlankMacro1</definedName>
    <definedName name="몰3" localSheetId="1">BlankMacro1</definedName>
    <definedName name="몰3" localSheetId="0">BlankMacro1</definedName>
    <definedName name="몰3">BlankMacro1</definedName>
    <definedName name="몰4" localSheetId="1">BlankMacro1</definedName>
    <definedName name="몰4" localSheetId="0">BlankMacro1</definedName>
    <definedName name="몰4">BlankMacro1</definedName>
    <definedName name="무궁화1003">[31]데이타!$E$216</definedName>
    <definedName name="무궁화1203">[31]데이타!$E$217</definedName>
    <definedName name="무궁화1504">[31]데이타!$E$218</definedName>
    <definedName name="무궁화1805">[31]데이타!$E$219</definedName>
    <definedName name="무궁화2006">[31]데이타!$E$220</definedName>
    <definedName name="무근">2.3</definedName>
    <definedName name="무수축.J">[16]진주방향!$AN$110</definedName>
    <definedName name="물푸레R5">[31]데이타!$E$221</definedName>
    <definedName name="물푸레R6">[31]데이타!$E$222</definedName>
    <definedName name="물푸레R8">[31]데이타!$E$223</definedName>
    <definedName name="미">[49]노임단가!$B$11</definedName>
    <definedName name="미선0804">[31]데이타!$E$224</definedName>
    <definedName name="미선1206">[31]데이타!$E$225</definedName>
    <definedName name="미장">'[44]19년노임(하)'!$C$15</definedName>
    <definedName name="바닥판">'[50]5Strand-장기처짐PCI'!$H$19</definedName>
    <definedName name="반송1012">[31]데이타!$E$148</definedName>
    <definedName name="반송1215">[31]데이타!$E$149</definedName>
    <definedName name="반송1518">[31]데이타!$E$150</definedName>
    <definedName name="반송1520">[31]데이타!$E$151</definedName>
    <definedName name="반송2022">[31]데이타!$E$152</definedName>
    <definedName name="방콘2">'[32]대창(장성)'!$AL$481</definedName>
    <definedName name="배">[49]노임단가!$B$17</definedName>
    <definedName name="배수공11" localSheetId="1">BlankMacro1</definedName>
    <definedName name="배수공11" localSheetId="0">BlankMacro1</definedName>
    <definedName name="배수공11">BlankMacro1</definedName>
    <definedName name="버림콘크리트2">[51]시점교대!$AG$69</definedName>
    <definedName name="보">[49]노임단가!$B$4</definedName>
    <definedName name="보조기층두께">0.2</definedName>
    <definedName name="보통">'[44]19년노임(하)'!$C$5</definedName>
    <definedName name="보통인부">[34]데이타!$E$659</definedName>
    <definedName name="보통인부B10">[31]식재인부!$C$24</definedName>
    <definedName name="보통인부B4이하">[31]식재인부!$C$18</definedName>
    <definedName name="보통인부B5">[31]식재인부!$C$19</definedName>
    <definedName name="보통인부B6">[31]식재인부!$C$20</definedName>
    <definedName name="보통인부B8">[31]식재인부!$C$22</definedName>
    <definedName name="보통인부R10">[31]식재인부!$C$54</definedName>
    <definedName name="보통인부R12">[31]식재인부!$C$56</definedName>
    <definedName name="보통인부R15">[31]식재인부!$C$59</definedName>
    <definedName name="보통인부R4이하">[31]식재인부!$C$48</definedName>
    <definedName name="보통인부R5">[31]식재인부!$C$49</definedName>
    <definedName name="보통인부R6">[31]식재인부!$C$50</definedName>
    <definedName name="보통인부R7">[31]식재인부!$C$51</definedName>
    <definedName name="보통인부R8">[31]식재인부!$C$52</definedName>
    <definedName name="복부">'[52]유효폭의 계산'!$N$26</definedName>
    <definedName name="부대공">[3]Sheet1!$B$1:$B$65536</definedName>
    <definedName name="블">[49]주요자재단가!$J$16</definedName>
    <definedName name="비계">'[44]19년노임(하)'!$C$22</definedName>
    <definedName name="빽업">[46]재료집계표빽업!$A:$IV</definedName>
    <definedName name="사본" localSheetId="1">BlankMacro1</definedName>
    <definedName name="사본" localSheetId="0">BlankMacro1</definedName>
    <definedName name="사본">BlankMacro1</definedName>
    <definedName name="산" localSheetId="1">BlankMacro1</definedName>
    <definedName name="산" localSheetId="0">BlankMacro1</definedName>
    <definedName name="산">BlankMacro1</definedName>
    <definedName name="산마루측구" localSheetId="1">BlankMacro1</definedName>
    <definedName name="산마루측구" localSheetId="0">BlankMacro1</definedName>
    <definedName name="산마루측구">BlankMacro1</definedName>
    <definedName name="산출근거" localSheetId="1">BlankMacro1</definedName>
    <definedName name="산출근거" localSheetId="0">BlankMacro1</definedName>
    <definedName name="산출근거">BlankMacro1</definedName>
    <definedName name="상">[53]포장공수량집계표!$A$1</definedName>
    <definedName name="새2" localSheetId="1">BlankMacro1</definedName>
    <definedName name="새2" localSheetId="0">BlankMacro1</definedName>
    <definedName name="새2">BlankMacro1</definedName>
    <definedName name="석">[49]노임단가!$B$26</definedName>
    <definedName name="석2" localSheetId="1">BlankMacro1</definedName>
    <definedName name="석2" localSheetId="0">BlankMacro1</definedName>
    <definedName name="석2">BlankMacro1</definedName>
    <definedName name="석3" localSheetId="1">BlankMacro1</definedName>
    <definedName name="석3" localSheetId="0">BlankMacro1</definedName>
    <definedName name="석3">BlankMacro1</definedName>
    <definedName name="선택층두께">0.2</definedName>
    <definedName name="소">[45]자료!$B$1:$C$65536</definedName>
    <definedName name="소켓무게">[54]DATE!$G$24:$G$79</definedName>
    <definedName name="수량산출" localSheetId="1">BlankMacro1</definedName>
    <definedName name="수량산출" localSheetId="0">BlankMacro1</definedName>
    <definedName name="수량산출">BlankMacro1</definedName>
    <definedName name="수량산출2" localSheetId="1">BlankMacro1</definedName>
    <definedName name="수량산출2" localSheetId="0">BlankMacro1</definedName>
    <definedName name="수량산출2">BlankMacro1</definedName>
    <definedName name="수량산출3">'[55]#REF'!$A$1:$A$129</definedName>
    <definedName name="수량산출5" localSheetId="1">BlankMacro1</definedName>
    <definedName name="수량산출5" localSheetId="0">BlankMacro1</definedName>
    <definedName name="수량산출5">BlankMacro1</definedName>
    <definedName name="수량산출서표지" localSheetId="1">BlankMacro1</definedName>
    <definedName name="수량산출서표지" localSheetId="0">BlankMacro1</definedName>
    <definedName name="수량산출서표지">BlankMacro1</definedName>
    <definedName name="수리판단">[46]암거수리계산서!$T$1:$X$65536</definedName>
    <definedName name="스티로폴">[6]마산방향!$AS$433</definedName>
    <definedName name="시멘트">[49]주요자재단가!$J$43</definedName>
    <definedName name="ㅇㄴㅁ">[56]실행철강하도!$A$1:$A$4</definedName>
    <definedName name="ㅇㄴㅇㄹㄴㄹㄴㄹ" localSheetId="1">BlankMacro1</definedName>
    <definedName name="ㅇㄴㅇㄹㄴㄹㄴㄹ" localSheetId="0">BlankMacro1</definedName>
    <definedName name="ㅇㄴㅇㄹㄴㄹㄴㄹ">BlankMacro1</definedName>
    <definedName name="ㅇㄴㅇㅁㄴㅇ" localSheetId="1">BlankMacro1</definedName>
    <definedName name="ㅇㄴㅇㅁㄴㅇ" localSheetId="0">BlankMacro1</definedName>
    <definedName name="ㅇㄴㅇㅁㄴㅇ">BlankMacro1</definedName>
    <definedName name="ㅇㅇㅇㅇㅇㅇㅇ">'[11]토공(우물통,기타) '!$V$22:$AG$47</definedName>
    <definedName name="ㅇㅇㅇㅇㅇㅇㅇㅇㅇㅇㅇㅇㅇㅇ">'[11]토공(우물통,기타) '!$V$2:$AG$22</definedName>
    <definedName name="아공">'[29](A)내역서'!$E$4:$L$197,'[29](A)내역서'!$K$198:$K$225,'[29](A)내역서'!$I$216:$J$219,'[29](A)내역서'!$E$242:$L$281</definedName>
    <definedName name="아멍" localSheetId="1">BlankMacro1</definedName>
    <definedName name="아멍" localSheetId="0">BlankMacro1</definedName>
    <definedName name="아멍">BlankMacro1</definedName>
    <definedName name="아부지" localSheetId="1">BlankMacro1</definedName>
    <definedName name="아부지" localSheetId="0">BlankMacro1</definedName>
    <definedName name="아부지">BlankMacro1</definedName>
    <definedName name="암거수량총괄집계" localSheetId="1">BlankMacro1</definedName>
    <definedName name="암거수량총괄집계" localSheetId="0">BlankMacro1</definedName>
    <definedName name="암거수량총괄집계">BlankMacro1</definedName>
    <definedName name="암거조서">[46]◀암거수리계산조서!$A:$IV</definedName>
    <definedName name="앙" localSheetId="1">BlankMacro1</definedName>
    <definedName name="앙" localSheetId="0">BlankMacro1</definedName>
    <definedName name="앙">BlankMacro1</definedName>
    <definedName name="양매자0403">[31]데이타!$E$168</definedName>
    <definedName name="양매자0505">[31]데이타!$E$169</definedName>
    <definedName name="양매자0606">[31]데이타!$E$170</definedName>
    <definedName name="어" localSheetId="1">BlankMacro1</definedName>
    <definedName name="어" localSheetId="0">BlankMacro1</definedName>
    <definedName name="어">BlankMacro1</definedName>
    <definedName name="에" localSheetId="1">BlankMacro1</definedName>
    <definedName name="에" localSheetId="0">BlankMacro1</definedName>
    <definedName name="에">BlankMacro1</definedName>
    <definedName name="오">[26]실행철강하도!$A$1:$A$4</definedName>
    <definedName name="오수관1" localSheetId="1">BlankMacro1</definedName>
    <definedName name="오수관1" localSheetId="0">BlankMacro1</definedName>
    <definedName name="오수관1">BlankMacro1</definedName>
    <definedName name="옹벽2">'[28]토공(우물통,기타) '!$V$22:$AG$47</definedName>
    <definedName name="옹벽3">'[28]토공(우물통,기타) '!$V$2:$AG$22</definedName>
    <definedName name="옹벽4">'[28]토공(우물통,기타) '!$A$52:$K$66</definedName>
    <definedName name="옹벽5">'[28]토공(우물통,기타) '!$V$52:$AG$67</definedName>
    <definedName name="옹벽6">'[28]토공(우물통,기타) '!$M$8:$U$25</definedName>
    <definedName name="용접">'[44]19년노임(하)'!$C$12</definedName>
    <definedName name="우.수관재료산출" localSheetId="1">BlankMacro1</definedName>
    <definedName name="우.수관재료산출" localSheetId="0">BlankMacro1</definedName>
    <definedName name="우.수관재료산출">BlankMacro1</definedName>
    <definedName name="우.수관재료산출11" localSheetId="1">BlankMacro1</definedName>
    <definedName name="우.수관재료산출11" localSheetId="0">BlankMacro1</definedName>
    <definedName name="우.수관재료산출11">BlankMacro1</definedName>
    <definedName name="우.수관재료산출4" localSheetId="1">BlankMacro1</definedName>
    <definedName name="우.수관재료산출4" localSheetId="0">BlankMacro1</definedName>
    <definedName name="우.수관재료산출4">BlankMacro1</definedName>
    <definedName name="우.오수연장산출" localSheetId="1">BlankMacro1</definedName>
    <definedName name="우.오수연장산출" localSheetId="0">BlankMacro1</definedName>
    <definedName name="우.오수연장산출">BlankMacro1</definedName>
    <definedName name="우.오수연장산출2" localSheetId="1">BlankMacro1</definedName>
    <definedName name="우.오수연장산출2" localSheetId="0">BlankMacro1</definedName>
    <definedName name="우.오수연장산출2">BlankMacro1</definedName>
    <definedName name="우.오수연장산출22" localSheetId="1">BlankMacro1</definedName>
    <definedName name="우.오수연장산출22" localSheetId="0">BlankMacro1</definedName>
    <definedName name="우.오수연장산출22">BlankMacro1</definedName>
    <definedName name="우수관재료산출" localSheetId="1">BlankMacro1</definedName>
    <definedName name="우수관재료산출" localSheetId="0">BlankMacro1</definedName>
    <definedName name="우수관재료산출">BlankMacro1</definedName>
    <definedName name="우수관재료산출33" localSheetId="1">BlankMacro1</definedName>
    <definedName name="우수관재료산출33" localSheetId="0">BlankMacro1</definedName>
    <definedName name="우수관재료산출33">BlankMacro1</definedName>
    <definedName name="우수관잴산출2" localSheetId="1">BlankMacro1</definedName>
    <definedName name="우수관잴산출2" localSheetId="0">BlankMacro1</definedName>
    <definedName name="우수관잴산출2">BlankMacro1</definedName>
    <definedName name="원남내역">[57]실행철강하도!$A$1:$A$4</definedName>
    <definedName name="위치">[46]◀암거위치!$A:$IV</definedName>
    <definedName name="이공구품질관리비">'[58]1,2공구원가계산서'!$D$31</definedName>
    <definedName name="이종훈">[33]전기!$A$4:$A$163</definedName>
    <definedName name="이형관">[21]DATE!$B$24:$B$85</definedName>
    <definedName name="일">[26]실행철강하도!$A$1:$A$4</definedName>
    <definedName name="ㅈㅂㄱ">[14]자료!$G$3</definedName>
    <definedName name="자재">[7]표지!$V$2:$AG$22</definedName>
    <definedName name="자재총집계표" localSheetId="1">BlankMacro1</definedName>
    <definedName name="자재총집계표" localSheetId="0">BlankMacro1</definedName>
    <definedName name="자재총집계표">BlankMacro1</definedName>
    <definedName name="자재총집계표2" localSheetId="1">BlankMacro1</definedName>
    <definedName name="자재총집계표2" localSheetId="0">BlankMacro1</definedName>
    <definedName name="자재총집계표2">BlankMacro1</definedName>
    <definedName name="자재총집계표22" localSheetId="1">BlankMacro1</definedName>
    <definedName name="자재총집계표22" localSheetId="0">BlankMacro1</definedName>
    <definedName name="자재총집계표22">BlankMacro1</definedName>
    <definedName name="장" localSheetId="1">BlankMacro1</definedName>
    <definedName name="장" localSheetId="0">BlankMacro1</definedName>
    <definedName name="장">BlankMacro1</definedName>
    <definedName name="저판두께">'[59]#REF'!$AJ$30</definedName>
    <definedName name="정22" localSheetId="1">BlankMacro1</definedName>
    <definedName name="정22" localSheetId="0">BlankMacro1</definedName>
    <definedName name="정22">BlankMacro1</definedName>
    <definedName name="정화조0923하하" localSheetId="1">BlankMacro1</definedName>
    <definedName name="정화조0923하하" localSheetId="0">BlankMacro1</definedName>
    <definedName name="정화조0923하하">BlankMacro1</definedName>
    <definedName name="제수변받침">0.15</definedName>
    <definedName name="조">[49]노임단가!$B$28</definedName>
    <definedName name="조경공">[34]데이타!$E$658</definedName>
    <definedName name="조경공B10">[31]식재인부!$B$24</definedName>
    <definedName name="조경공B4이하">[31]식재인부!$B$18</definedName>
    <definedName name="조경공B5">[31]식재인부!$B$19</definedName>
    <definedName name="조경공B6">[31]식재인부!$B$20</definedName>
    <definedName name="조경공B8">[31]식재인부!$B$22</definedName>
    <definedName name="조경공R10">[31]식재인부!$B$54</definedName>
    <definedName name="조경공R12">[31]식재인부!$B$56</definedName>
    <definedName name="조경공R15">[31]식재인부!$B$59</definedName>
    <definedName name="조경공R4이하">[31]식재인부!$B$48</definedName>
    <definedName name="조경공R5">[31]식재인부!$B$49</definedName>
    <definedName name="조경공R6">[31]식재인부!$B$50</definedName>
    <definedName name="조경공R7">[31]식재인부!$B$51</definedName>
    <definedName name="조경공R8">[31]식재인부!$B$52</definedName>
    <definedName name="조기준곤원가">[20]!Macro12</definedName>
    <definedName name="조원공_1.1_1.5">[31]식재인부!$B$5</definedName>
    <definedName name="조형가이즈까3010">[31]데이타!$E$11</definedName>
    <definedName name="조형가이즈까3012">[31]데이타!$E$12</definedName>
    <definedName name="조형가이즈까3014">[31]데이타!$E$13</definedName>
    <definedName name="조형가이즈까3516">[31]데이타!$E$14</definedName>
    <definedName name="종" localSheetId="1">BlankMacro1</definedName>
    <definedName name="종" localSheetId="0">BlankMacro1</definedName>
    <definedName name="종">BlankMacro1</definedName>
    <definedName name="종2" localSheetId="1">BlankMacro1</definedName>
    <definedName name="종2" localSheetId="0">BlankMacro1</definedName>
    <definedName name="종2">BlankMacro1</definedName>
    <definedName name="종22" localSheetId="1">BlankMacro1</definedName>
    <definedName name="종22" localSheetId="0">BlankMacro1</definedName>
    <definedName name="종22">BlankMacro1</definedName>
    <definedName name="종날개벽단위수량" localSheetId="1">BlankMacro1</definedName>
    <definedName name="종날개벽단위수량" localSheetId="0">BlankMacro1</definedName>
    <definedName name="종날개벽단위수량">BlankMacro1</definedName>
    <definedName name="종배수날개벽단위수량" localSheetId="1">BlankMacro1</definedName>
    <definedName name="종배수날개벽단위수량" localSheetId="0">BlankMacro1</definedName>
    <definedName name="종배수날개벽단위수량">BlankMacro1</definedName>
    <definedName name="줄">[49]노임단가!$B$13</definedName>
    <definedName name="지구명">[42]자료!$B$1:$C$65536</definedName>
    <definedName name="직관.J">[16]진주방향!$AN$341</definedName>
    <definedName name="집계1">'[38]토공(우물통,기타) '!$M$8:$U$25</definedName>
    <definedName name="집계4">'[60]토공(우물통,기타) '!$M$8:$U$25</definedName>
    <definedName name="집수">[45]자료!$B$1:$C$65536</definedName>
    <definedName name="착암">'[44]19년노임(하)'!$C$10</definedName>
    <definedName name="천공">[7]표지!$M$8:$U$25</definedName>
    <definedName name="철">[49]노임단가!$B$25</definedName>
    <definedName name="철골">'[44]19년노임(하)'!$C$8</definedName>
    <definedName name="철근깨기수량">[3]Sheet1!$G$48</definedName>
    <definedName name="철근항복응력">'[59]#REF'!$G$144</definedName>
    <definedName name="총괄횡배수현황" localSheetId="1">BlankMacro1</definedName>
    <definedName name="총괄횡배수현황" localSheetId="0">BlankMacro1</definedName>
    <definedName name="총괄횡배수현황">BlankMacro1</definedName>
    <definedName name="총괄횡배수현황1" localSheetId="1">BlankMacro1</definedName>
    <definedName name="총괄횡배수현황1" localSheetId="0">BlankMacro1</definedName>
    <definedName name="총괄횡배수현황1">BlankMacro1</definedName>
    <definedName name="총자재" localSheetId="1">BlankMacro1</definedName>
    <definedName name="총자재" localSheetId="0">BlankMacro1</definedName>
    <definedName name="총자재">BlankMacro1</definedName>
    <definedName name="총자재2" localSheetId="1">BlankMacro1</definedName>
    <definedName name="총자재2" localSheetId="0">BlankMacro1</definedName>
    <definedName name="총자재2">BlankMacro1</definedName>
    <definedName name="총자재22" localSheetId="1">BlankMacro1</definedName>
    <definedName name="총자재22" localSheetId="0">BlankMacro1</definedName>
    <definedName name="총자재22">BlankMacro1</definedName>
    <definedName name="최종단면">[46]최종단면▶!$A:$IV</definedName>
    <definedName name="츺" localSheetId="1">BlankMacro1</definedName>
    <definedName name="츺" localSheetId="0">BlankMacro1</definedName>
    <definedName name="츺">BlankMacro1</definedName>
    <definedName name="츺2" localSheetId="1">BlankMacro1</definedName>
    <definedName name="츺2" localSheetId="0">BlankMacro1</definedName>
    <definedName name="츺2">BlankMacro1</definedName>
    <definedName name="츺22" localSheetId="1">BlankMacro1</definedName>
    <definedName name="츺22" localSheetId="0">BlankMacro1</definedName>
    <definedName name="츺22">BlankMacro1</definedName>
    <definedName name="캡" localSheetId="1">BlankMacro1</definedName>
    <definedName name="캡" localSheetId="0">BlankMacro1</definedName>
    <definedName name="캡">BlankMacro1</definedName>
    <definedName name="코킹">'[44]19년노임(하)'!$C$20</definedName>
    <definedName name="콘">[49]노임단가!$B$18</definedName>
    <definedName name="콘공">'[61](C)원내역'!$E$4:$L$233,'[61](C)원내역'!$K$234:$K$261,'[61](C)원내역'!$I$252:$J$255,'[61](C)원내역'!$E$276:$K$338</definedName>
    <definedName name="콘크">'[44]19년노임(하)'!$C$13</definedName>
    <definedName name="콘크리트공칭강도">'[59]#REF'!$G$132</definedName>
    <definedName name="타공종">[3]Sheet2!$G$48</definedName>
    <definedName name="타공종이기및이월수량">[3]Sheet1!$G$48</definedName>
    <definedName name="탕니" localSheetId="1">BlankMacro1</definedName>
    <definedName name="탕니" localSheetId="0">BlankMacro1</definedName>
    <definedName name="탕니">BlankMacro1</definedName>
    <definedName name="템플리트모듈1" localSheetId="1">BlankMacro1</definedName>
    <definedName name="템플리트모듈1" localSheetId="0">BlankMacro1</definedName>
    <definedName name="템플리트모듈1">BlankMacro1</definedName>
    <definedName name="템플리트모듈12" localSheetId="1">BlankMacro1</definedName>
    <definedName name="템플리트모듈12" localSheetId="0">BlankMacro1</definedName>
    <definedName name="템플리트모듈12">BlankMacro1</definedName>
    <definedName name="템플리트모듈2" localSheetId="1">BlankMacro1</definedName>
    <definedName name="템플리트모듈2" localSheetId="0">BlankMacro1</definedName>
    <definedName name="템플리트모듈2">BlankMacro1</definedName>
    <definedName name="템플리트모듈22" localSheetId="1">BlankMacro1</definedName>
    <definedName name="템플리트모듈22" localSheetId="0">BlankMacro1</definedName>
    <definedName name="템플리트모듈22">BlankMacro1</definedName>
    <definedName name="템플리트모듈222" localSheetId="1">BlankMacro1</definedName>
    <definedName name="템플리트모듈222" localSheetId="0">BlankMacro1</definedName>
    <definedName name="템플리트모듈222">BlankMacro1</definedName>
    <definedName name="템플리트모듈3" localSheetId="1">BlankMacro1</definedName>
    <definedName name="템플리트모듈3" localSheetId="0">BlankMacro1</definedName>
    <definedName name="템플리트모듈3">BlankMacro1</definedName>
    <definedName name="템플리트모듈33" localSheetId="1">BlankMacro1</definedName>
    <definedName name="템플리트모듈33" localSheetId="0">BlankMacro1</definedName>
    <definedName name="템플리트모듈33">BlankMacro1</definedName>
    <definedName name="템플리트모듈333" localSheetId="1">BlankMacro1</definedName>
    <definedName name="템플리트모듈333" localSheetId="0">BlankMacro1</definedName>
    <definedName name="템플리트모듈333">BlankMacro1</definedName>
    <definedName name="템플리트모듈3333" localSheetId="1">BlankMacro1</definedName>
    <definedName name="템플리트모듈3333" localSheetId="0">BlankMacro1</definedName>
    <definedName name="템플리트모듈3333">BlankMacro1</definedName>
    <definedName name="템플리트모듈4" localSheetId="1">BlankMacro1</definedName>
    <definedName name="템플리트모듈4" localSheetId="0">BlankMacro1</definedName>
    <definedName name="템플리트모듈4">BlankMacro1</definedName>
    <definedName name="템플리트모듈44" localSheetId="1">BlankMacro1</definedName>
    <definedName name="템플리트모듈44" localSheetId="0">BlankMacro1</definedName>
    <definedName name="템플리트모듈44">BlankMacro1</definedName>
    <definedName name="템플리트모듈444" localSheetId="1">BlankMacro1</definedName>
    <definedName name="템플리트모듈444" localSheetId="0">BlankMacro1</definedName>
    <definedName name="템플리트모듈444">BlankMacro1</definedName>
    <definedName name="템플리트모듈5" localSheetId="1">BlankMacro1</definedName>
    <definedName name="템플리트모듈5" localSheetId="0">BlankMacro1</definedName>
    <definedName name="템플리트모듈5">BlankMacro1</definedName>
    <definedName name="템플리트모듈555" localSheetId="1">BlankMacro1</definedName>
    <definedName name="템플리트모듈555" localSheetId="0">BlankMacro1</definedName>
    <definedName name="템플리트모듈555">BlankMacro1</definedName>
    <definedName name="템플리트모듈6" localSheetId="1">BlankMacro1</definedName>
    <definedName name="템플리트모듈6" localSheetId="0">BlankMacro1</definedName>
    <definedName name="템플리트모듈6">BlankMacro1</definedName>
    <definedName name="템플리트모듈66" localSheetId="1">BlankMacro1</definedName>
    <definedName name="템플리트모듈66" localSheetId="0">BlankMacro1</definedName>
    <definedName name="템플리트모듈66">BlankMacro1</definedName>
    <definedName name="템플리트모듈666" localSheetId="1">BlankMacro1</definedName>
    <definedName name="템플리트모듈666" localSheetId="0">BlankMacro1</definedName>
    <definedName name="템플리트모듈666">BlankMacro1</definedName>
    <definedName name="토공표지" localSheetId="1">BlankMacro1</definedName>
    <definedName name="토공표지" localSheetId="0">BlankMacro1</definedName>
    <definedName name="토공표지">BlankMacro1</definedName>
    <definedName name="트트" localSheetId="1">BlankMacro1</definedName>
    <definedName name="트트" localSheetId="0">BlankMacro1</definedName>
    <definedName name="트트">BlankMacro1</definedName>
    <definedName name="특">[49]노임단가!$B$5</definedName>
    <definedName name="특별">[62]정부노임!$D$5</definedName>
    <definedName name="파파" localSheetId="1">BlankMacro1</definedName>
    <definedName name="파파" localSheetId="0">BlankMacro1</definedName>
    <definedName name="파파">BlankMacro1</definedName>
    <definedName name="포">[49]노임단가!$B$20</definedName>
    <definedName name="포장공1" localSheetId="1">BlankMacro1</definedName>
    <definedName name="포장공1" localSheetId="0">BlankMacro1</definedName>
    <definedName name="포장공1">BlankMacro1</definedName>
    <definedName name="포장자재산출" localSheetId="1">BlankMacro1</definedName>
    <definedName name="포장자재산출" localSheetId="0">BlankMacro1</definedName>
    <definedName name="포장자재산출">BlankMacro1</definedName>
    <definedName name="포장자재산출2" localSheetId="1">BlankMacro1</definedName>
    <definedName name="포장자재산출2" localSheetId="0">BlankMacro1</definedName>
    <definedName name="포장자재산출2">BlankMacro1</definedName>
    <definedName name="포장자재산출22" localSheetId="1">BlankMacro1</definedName>
    <definedName name="포장자재산출22" localSheetId="0">BlankMacro1</definedName>
    <definedName name="포장자재산출22">BlankMacro1</definedName>
    <definedName name="표지11" localSheetId="1">BlankMacro1</definedName>
    <definedName name="표지11" localSheetId="0">BlankMacro1</definedName>
    <definedName name="표지11">BlankMacro1</definedName>
    <definedName name="표지14" localSheetId="1">BlankMacro1</definedName>
    <definedName name="표지14" localSheetId="0">BlankMacro1</definedName>
    <definedName name="표지14">BlankMacro1</definedName>
    <definedName name="표지15" localSheetId="1">BlankMacro1</definedName>
    <definedName name="표지15" localSheetId="0">BlankMacro1</definedName>
    <definedName name="표지15">BlankMacro1</definedName>
    <definedName name="표지2" localSheetId="1">BlankMacro1</definedName>
    <definedName name="표지2" localSheetId="0">BlankMacro1</definedName>
    <definedName name="표지2">BlankMacro1</definedName>
    <definedName name="표지4" localSheetId="1">BlankMacro1</definedName>
    <definedName name="표지4" localSheetId="0">BlankMacro1</definedName>
    <definedName name="표지4">BlankMacro1</definedName>
    <definedName name="표지44" localSheetId="1">BlankMacro1</definedName>
    <definedName name="표지44" localSheetId="0">BlankMacro1</definedName>
    <definedName name="표지44">BlankMacro1</definedName>
    <definedName name="표지5" localSheetId="1">BlankMacro1</definedName>
    <definedName name="표지5" localSheetId="0">BlankMacro1</definedName>
    <definedName name="표지5">BlankMacro1</definedName>
    <definedName name="표층">2.32</definedName>
    <definedName name="푲55" localSheetId="1">BlankMacro1</definedName>
    <definedName name="푲55" localSheetId="0">BlankMacro1</definedName>
    <definedName name="푲55">BlankMacro1</definedName>
    <definedName name="품셈공종">[63]품셈TABLE!$C$2:$C$50</definedName>
    <definedName name="품셈단가">[63]품셈TABLE!$D$2:$D$50</definedName>
    <definedName name="플라타너스B8">[31]데이타!$E$552</definedName>
    <definedName name="하2" localSheetId="1">BlankMacro1</definedName>
    <definedName name="하2" localSheetId="0">BlankMacro1</definedName>
    <definedName name="하2">BlankMacro1</definedName>
    <definedName name="해" localSheetId="1">BlankMacro1</definedName>
    <definedName name="해" localSheetId="0">BlankMacro1</definedName>
    <definedName name="해">BlankMacro1</definedName>
    <definedName name="해룡" localSheetId="1">BlankMacro1</definedName>
    <definedName name="해룡" localSheetId="0">BlankMacro1</definedName>
    <definedName name="해룡">BlankMacro1</definedName>
    <definedName name="허" localSheetId="1">BlankMacro1</definedName>
    <definedName name="허" localSheetId="0">BlankMacro1</definedName>
    <definedName name="허">BlankMacro1</definedName>
    <definedName name="형">[49]노임단가!$B$21</definedName>
    <definedName name="형상">[21]DATE!$D$24:$D$85</definedName>
    <definedName name="형틀">'[44]19년노임(하)'!$C$9</definedName>
    <definedName name="화">[64]자료!$B$1:$C$65536</definedName>
    <definedName name="확인" localSheetId="1">BlankMacro1</definedName>
    <definedName name="확인" localSheetId="0">BlankMacro1</definedName>
    <definedName name="확인">BlankMacro1</definedName>
    <definedName name="횡면벽2" localSheetId="1">BlankMacro1</definedName>
    <definedName name="횡면벽2" localSheetId="0">BlankMacro1</definedName>
    <definedName name="횡면벽2">BlankMacro1</definedName>
    <definedName name="횡배수관집계본선" localSheetId="1">BlankMacro1</definedName>
    <definedName name="횡배수관집계본선" localSheetId="0">BlankMacro1</definedName>
    <definedName name="횡배수관집계본선">BlankMacro1</definedName>
    <definedName name="횡위치">[46]재료집계표빽업!$A:$IV</definedName>
    <definedName name="횡현황본선" localSheetId="1">BlankMacro1</definedName>
    <definedName name="횡현황본선" localSheetId="0">BlankMacro1</definedName>
    <definedName name="횡현황본선">BlankMacro1</definedName>
    <definedName name="횡현황부체" localSheetId="1">BlankMacro1</definedName>
    <definedName name="횡현황부체" localSheetId="0">BlankMacro1</definedName>
    <definedName name="횡현황부체">BlankMacro1</definedName>
    <definedName name="히" localSheetId="1">BlankMacro1</definedName>
    <definedName name="히" localSheetId="0">BlankMacro1</definedName>
    <definedName name="히">BlankMacro1</definedName>
    <definedName name="ㅏ">[64]자료!$G$3</definedName>
    <definedName name="ㅏㅏㅏㅏㅏ">'[11]토공(우물통,기타) '!$V$52:$AG$67</definedName>
    <definedName name="ㅐㅐㅐ">'[65]ABUT수량-A1'!$T$25</definedName>
    <definedName name="ㅓㄴㄱ">[56]실행철강하도!$A$1:$A$4</definedName>
    <definedName name="ㅓㅏㅣ" localSheetId="1">BlankMacro1</definedName>
    <definedName name="ㅓㅏㅣ" localSheetId="0">BlankMacro1</definedName>
    <definedName name="ㅓㅏㅣ">BlankMacro1</definedName>
    <definedName name="ㅓㅕ" localSheetId="1">BlankMacro1</definedName>
    <definedName name="ㅓㅕ" localSheetId="0">BlankMacro1</definedName>
    <definedName name="ㅓㅕ">BlankMacro1</definedName>
    <definedName name="ㅔㅐ">'[27]토공(우물통,기타) '!$M$8:$U$25</definedName>
    <definedName name="ㅗㅓㅎ" localSheetId="1">BlankMacro1</definedName>
    <definedName name="ㅗㅓㅎ" localSheetId="0">BlankMacro1</definedName>
    <definedName name="ㅗㅓㅎ">BlankMacro1</definedName>
    <definedName name="ㅗㅗㅗㅗㅗㅗ">'[11]토공(우물통,기타) '!$A$52:$K$66</definedName>
    <definedName name="ㅛ" localSheetId="1">BlankMacro1</definedName>
    <definedName name="ㅛ" localSheetId="0">BlankMacro1</definedName>
    <definedName name="ㅛ">BlankMacro1</definedName>
    <definedName name="ㅟ" localSheetId="1">BlankMacro1</definedName>
    <definedName name="ㅟ" localSheetId="0">BlankMacro1</definedName>
    <definedName name="ㅟ">BlankMacro1</definedName>
    <definedName name="ㅠ" localSheetId="1">BlankMacro1</definedName>
    <definedName name="ㅠ" localSheetId="0">BlankMacro1</definedName>
    <definedName name="ㅠ">BlankMacro1</definedName>
    <definedName name="ㅣ" localSheetId="1">BlankMacro1</definedName>
    <definedName name="ㅣ" localSheetId="0">BlankMacro1</definedName>
    <definedName name="ㅣ">BlankMacro1</definedName>
    <definedName name="ㅣㅣㅣㅣㅣㅣ">'[11]토공(우물통,기타) '!$M$8:$U$25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  <c r="B3" i="3" s="1"/>
  <c r="BK146" i="2"/>
  <c r="M146" i="2"/>
  <c r="L146" i="2"/>
  <c r="K146" i="2"/>
  <c r="J146" i="2"/>
  <c r="I146" i="2"/>
  <c r="G146" i="2" s="1"/>
  <c r="H146" i="2"/>
  <c r="F146" i="2" s="1"/>
  <c r="BK145" i="2"/>
  <c r="M145" i="2"/>
  <c r="M144" i="2" s="1"/>
  <c r="L145" i="2"/>
  <c r="K145" i="2"/>
  <c r="K144" i="2" s="1"/>
  <c r="J145" i="2"/>
  <c r="H145" i="2"/>
  <c r="I145" i="2" s="1"/>
  <c r="G143" i="2"/>
  <c r="F143" i="2"/>
  <c r="BK142" i="2"/>
  <c r="M142" i="2"/>
  <c r="L142" i="2"/>
  <c r="K142" i="2"/>
  <c r="J142" i="2"/>
  <c r="I142" i="2"/>
  <c r="G142" i="2" s="1"/>
  <c r="H142" i="2"/>
  <c r="F142" i="2" s="1"/>
  <c r="BK141" i="2"/>
  <c r="M141" i="2"/>
  <c r="M140" i="2" s="1"/>
  <c r="L141" i="2"/>
  <c r="K141" i="2"/>
  <c r="K140" i="2" s="1"/>
  <c r="J141" i="2"/>
  <c r="H141" i="2"/>
  <c r="I141" i="2" s="1"/>
  <c r="G139" i="2"/>
  <c r="F139" i="2"/>
  <c r="BK138" i="2"/>
  <c r="M138" i="2"/>
  <c r="L138" i="2"/>
  <c r="K138" i="2"/>
  <c r="J138" i="2"/>
  <c r="I138" i="2"/>
  <c r="G138" i="2" s="1"/>
  <c r="H138" i="2"/>
  <c r="F138" i="2" s="1"/>
  <c r="BK137" i="2"/>
  <c r="M137" i="2"/>
  <c r="L137" i="2"/>
  <c r="K137" i="2"/>
  <c r="J137" i="2"/>
  <c r="H137" i="2"/>
  <c r="I137" i="2" s="1"/>
  <c r="G137" i="2" s="1"/>
  <c r="BK136" i="2"/>
  <c r="M136" i="2"/>
  <c r="L136" i="2"/>
  <c r="K136" i="2"/>
  <c r="J136" i="2"/>
  <c r="H136" i="2"/>
  <c r="BK135" i="2"/>
  <c r="L135" i="2"/>
  <c r="M135" i="2" s="1"/>
  <c r="K135" i="2"/>
  <c r="J135" i="2"/>
  <c r="H135" i="2"/>
  <c r="BK134" i="2"/>
  <c r="M134" i="2"/>
  <c r="L134" i="2"/>
  <c r="K134" i="2"/>
  <c r="J134" i="2"/>
  <c r="H134" i="2"/>
  <c r="BK133" i="2"/>
  <c r="M133" i="2"/>
  <c r="L133" i="2"/>
  <c r="K133" i="2"/>
  <c r="J133" i="2"/>
  <c r="H133" i="2"/>
  <c r="BK132" i="2"/>
  <c r="M132" i="2"/>
  <c r="L132" i="2"/>
  <c r="K132" i="2"/>
  <c r="J132" i="2"/>
  <c r="H132" i="2"/>
  <c r="BK131" i="2"/>
  <c r="L131" i="2"/>
  <c r="M131" i="2" s="1"/>
  <c r="M129" i="2" s="1"/>
  <c r="K131" i="2"/>
  <c r="J131" i="2"/>
  <c r="H131" i="2"/>
  <c r="M130" i="2"/>
  <c r="F130" i="2"/>
  <c r="K129" i="2"/>
  <c r="G128" i="2"/>
  <c r="F128" i="2"/>
  <c r="BK127" i="2"/>
  <c r="M127" i="2"/>
  <c r="L127" i="2"/>
  <c r="J127" i="2"/>
  <c r="H127" i="2"/>
  <c r="I127" i="2" s="1"/>
  <c r="BK126" i="2"/>
  <c r="M126" i="2"/>
  <c r="L126" i="2"/>
  <c r="K126" i="2"/>
  <c r="G126" i="2" s="1"/>
  <c r="J126" i="2"/>
  <c r="F126" i="2" s="1"/>
  <c r="I126" i="2"/>
  <c r="H126" i="2"/>
  <c r="BK125" i="2"/>
  <c r="M125" i="2"/>
  <c r="L125" i="2"/>
  <c r="J125" i="2"/>
  <c r="K125" i="2" s="1"/>
  <c r="H125" i="2"/>
  <c r="BK124" i="2"/>
  <c r="M124" i="2"/>
  <c r="L124" i="2"/>
  <c r="J124" i="2"/>
  <c r="K124" i="2" s="1"/>
  <c r="H124" i="2"/>
  <c r="BK123" i="2"/>
  <c r="M123" i="2"/>
  <c r="L123" i="2"/>
  <c r="J123" i="2"/>
  <c r="K123" i="2" s="1"/>
  <c r="H123" i="2"/>
  <c r="BK122" i="2"/>
  <c r="M122" i="2"/>
  <c r="L122" i="2"/>
  <c r="K122" i="2"/>
  <c r="G122" i="2" s="1"/>
  <c r="J122" i="2"/>
  <c r="H122" i="2"/>
  <c r="I122" i="2" s="1"/>
  <c r="M121" i="2"/>
  <c r="F121" i="2"/>
  <c r="BK120" i="2"/>
  <c r="M120" i="2"/>
  <c r="L120" i="2"/>
  <c r="J120" i="2"/>
  <c r="K120" i="2" s="1"/>
  <c r="I120" i="2"/>
  <c r="G120" i="2" s="1"/>
  <c r="H120" i="2"/>
  <c r="F120" i="2"/>
  <c r="BK119" i="2"/>
  <c r="L119" i="2"/>
  <c r="M119" i="2" s="1"/>
  <c r="J119" i="2"/>
  <c r="F119" i="2" s="1"/>
  <c r="I119" i="2"/>
  <c r="H119" i="2"/>
  <c r="BK118" i="2"/>
  <c r="L118" i="2"/>
  <c r="M118" i="2" s="1"/>
  <c r="M117" i="2" s="1"/>
  <c r="L39" i="2" s="1"/>
  <c r="M39" i="2" s="1"/>
  <c r="K118" i="2"/>
  <c r="J118" i="2"/>
  <c r="H118" i="2"/>
  <c r="I118" i="2" s="1"/>
  <c r="G116" i="2"/>
  <c r="F116" i="2"/>
  <c r="L115" i="2"/>
  <c r="M115" i="2" s="1"/>
  <c r="K115" i="2"/>
  <c r="J115" i="2"/>
  <c r="H115" i="2"/>
  <c r="F115" i="2" s="1"/>
  <c r="L114" i="2"/>
  <c r="M114" i="2" s="1"/>
  <c r="M113" i="2" s="1"/>
  <c r="K114" i="2"/>
  <c r="K113" i="2" s="1"/>
  <c r="J114" i="2"/>
  <c r="H114" i="2"/>
  <c r="I114" i="2" s="1"/>
  <c r="F113" i="2"/>
  <c r="M112" i="2"/>
  <c r="L112" i="2"/>
  <c r="J112" i="2"/>
  <c r="F112" i="2" s="1"/>
  <c r="H112" i="2"/>
  <c r="I112" i="2" s="1"/>
  <c r="F111" i="2"/>
  <c r="F110" i="2"/>
  <c r="G108" i="2"/>
  <c r="F108" i="2"/>
  <c r="M107" i="2"/>
  <c r="L107" i="2"/>
  <c r="J107" i="2"/>
  <c r="K107" i="2" s="1"/>
  <c r="H107" i="2"/>
  <c r="F107" i="2" s="1"/>
  <c r="M106" i="2"/>
  <c r="L106" i="2"/>
  <c r="J106" i="2"/>
  <c r="K106" i="2" s="1"/>
  <c r="H106" i="2"/>
  <c r="I106" i="2" s="1"/>
  <c r="M105" i="2"/>
  <c r="F105" i="2"/>
  <c r="L104" i="2"/>
  <c r="M104" i="2" s="1"/>
  <c r="K104" i="2"/>
  <c r="J104" i="2"/>
  <c r="H104" i="2"/>
  <c r="I104" i="2" s="1"/>
  <c r="M103" i="2"/>
  <c r="M102" i="2" s="1"/>
  <c r="L103" i="2"/>
  <c r="J103" i="2"/>
  <c r="F103" i="2" s="1"/>
  <c r="H103" i="2"/>
  <c r="I103" i="2" s="1"/>
  <c r="F102" i="2"/>
  <c r="M101" i="2"/>
  <c r="L101" i="2"/>
  <c r="K101" i="2"/>
  <c r="J101" i="2"/>
  <c r="H101" i="2"/>
  <c r="I101" i="2" s="1"/>
  <c r="G101" i="2" s="1"/>
  <c r="F101" i="2"/>
  <c r="L100" i="2"/>
  <c r="M100" i="2" s="1"/>
  <c r="K100" i="2"/>
  <c r="J100" i="2"/>
  <c r="H100" i="2"/>
  <c r="F100" i="2" s="1"/>
  <c r="K99" i="2"/>
  <c r="F99" i="2"/>
  <c r="F98" i="2"/>
  <c r="G96" i="2"/>
  <c r="F96" i="2"/>
  <c r="M95" i="2"/>
  <c r="M94" i="2" s="1"/>
  <c r="L95" i="2"/>
  <c r="J95" i="2"/>
  <c r="K95" i="2" s="1"/>
  <c r="K94" i="2" s="1"/>
  <c r="H95" i="2"/>
  <c r="F94" i="2"/>
  <c r="L93" i="2"/>
  <c r="M93" i="2" s="1"/>
  <c r="K93" i="2"/>
  <c r="J93" i="2"/>
  <c r="I93" i="2"/>
  <c r="H93" i="2"/>
  <c r="L92" i="2"/>
  <c r="M92" i="2" s="1"/>
  <c r="M91" i="2" s="1"/>
  <c r="K92" i="2"/>
  <c r="K91" i="2" s="1"/>
  <c r="J92" i="2"/>
  <c r="I92" i="2"/>
  <c r="I91" i="2" s="1"/>
  <c r="H92" i="2"/>
  <c r="F92" i="2"/>
  <c r="F91" i="2"/>
  <c r="L90" i="2"/>
  <c r="M90" i="2" s="1"/>
  <c r="K90" i="2"/>
  <c r="J90" i="2"/>
  <c r="H90" i="2"/>
  <c r="I90" i="2" s="1"/>
  <c r="M89" i="2"/>
  <c r="L89" i="2"/>
  <c r="J89" i="2"/>
  <c r="K89" i="2" s="1"/>
  <c r="I89" i="2"/>
  <c r="G89" i="2" s="1"/>
  <c r="H89" i="2"/>
  <c r="F89" i="2"/>
  <c r="F88" i="2"/>
  <c r="F87" i="2"/>
  <c r="G85" i="2"/>
  <c r="F85" i="2"/>
  <c r="M84" i="2"/>
  <c r="L84" i="2"/>
  <c r="J84" i="2"/>
  <c r="K84" i="2" s="1"/>
  <c r="I84" i="2"/>
  <c r="G84" i="2" s="1"/>
  <c r="H84" i="2"/>
  <c r="F84" i="2"/>
  <c r="L83" i="2"/>
  <c r="M83" i="2" s="1"/>
  <c r="M82" i="2" s="1"/>
  <c r="K83" i="2"/>
  <c r="J83" i="2"/>
  <c r="F83" i="2" s="1"/>
  <c r="I83" i="2"/>
  <c r="H83" i="2"/>
  <c r="K82" i="2"/>
  <c r="F82" i="2"/>
  <c r="L81" i="2"/>
  <c r="M81" i="2" s="1"/>
  <c r="K81" i="2"/>
  <c r="K79" i="2" s="1"/>
  <c r="J81" i="2"/>
  <c r="F81" i="2" s="1"/>
  <c r="H81" i="2"/>
  <c r="I81" i="2" s="1"/>
  <c r="I80" i="2" s="1"/>
  <c r="K80" i="2"/>
  <c r="F80" i="2"/>
  <c r="I79" i="2"/>
  <c r="F79" i="2"/>
  <c r="K78" i="2"/>
  <c r="J35" i="2" s="1"/>
  <c r="G77" i="2"/>
  <c r="F77" i="2"/>
  <c r="L76" i="2"/>
  <c r="M76" i="2" s="1"/>
  <c r="J76" i="2"/>
  <c r="K76" i="2" s="1"/>
  <c r="H76" i="2"/>
  <c r="I76" i="2" s="1"/>
  <c r="G76" i="2" s="1"/>
  <c r="M75" i="2"/>
  <c r="L75" i="2"/>
  <c r="J75" i="2"/>
  <c r="K75" i="2" s="1"/>
  <c r="K74" i="2" s="1"/>
  <c r="H75" i="2"/>
  <c r="I75" i="2" s="1"/>
  <c r="F74" i="2"/>
  <c r="L73" i="2"/>
  <c r="M73" i="2" s="1"/>
  <c r="M72" i="2" s="1"/>
  <c r="J73" i="2"/>
  <c r="K73" i="2" s="1"/>
  <c r="K72" i="2" s="1"/>
  <c r="I73" i="2"/>
  <c r="H73" i="2"/>
  <c r="F72" i="2"/>
  <c r="L71" i="2"/>
  <c r="M71" i="2" s="1"/>
  <c r="K71" i="2"/>
  <c r="K70" i="2" s="1"/>
  <c r="J71" i="2"/>
  <c r="H71" i="2"/>
  <c r="F71" i="2" s="1"/>
  <c r="F70" i="2"/>
  <c r="M69" i="2"/>
  <c r="L69" i="2"/>
  <c r="J69" i="2"/>
  <c r="K69" i="2" s="1"/>
  <c r="I69" i="2"/>
  <c r="H69" i="2"/>
  <c r="I68" i="2"/>
  <c r="F68" i="2"/>
  <c r="F67" i="2"/>
  <c r="G65" i="2"/>
  <c r="F65" i="2"/>
  <c r="L64" i="2"/>
  <c r="M64" i="2" s="1"/>
  <c r="K64" i="2"/>
  <c r="J64" i="2"/>
  <c r="F64" i="2" s="1"/>
  <c r="I64" i="2"/>
  <c r="H64" i="2"/>
  <c r="L63" i="2"/>
  <c r="M63" i="2" s="1"/>
  <c r="J63" i="2"/>
  <c r="K63" i="2" s="1"/>
  <c r="K62" i="2" s="1"/>
  <c r="I63" i="2"/>
  <c r="I62" i="2" s="1"/>
  <c r="H63" i="2"/>
  <c r="F63" i="2"/>
  <c r="F62" i="2"/>
  <c r="L61" i="2"/>
  <c r="M61" i="2" s="1"/>
  <c r="M60" i="2" s="1"/>
  <c r="K61" i="2"/>
  <c r="K60" i="2" s="1"/>
  <c r="J61" i="2"/>
  <c r="H61" i="2"/>
  <c r="I61" i="2" s="1"/>
  <c r="F60" i="2"/>
  <c r="M59" i="2"/>
  <c r="M56" i="2" s="1"/>
  <c r="L59" i="2"/>
  <c r="J59" i="2"/>
  <c r="K59" i="2" s="1"/>
  <c r="H59" i="2"/>
  <c r="L58" i="2"/>
  <c r="M58" i="2" s="1"/>
  <c r="J58" i="2"/>
  <c r="K58" i="2" s="1"/>
  <c r="H58" i="2"/>
  <c r="I58" i="2" s="1"/>
  <c r="F57" i="2"/>
  <c r="F56" i="2"/>
  <c r="G54" i="2"/>
  <c r="F54" i="2"/>
  <c r="L53" i="2"/>
  <c r="M53" i="2" s="1"/>
  <c r="K53" i="2"/>
  <c r="J53" i="2"/>
  <c r="H53" i="2"/>
  <c r="I53" i="2" s="1"/>
  <c r="I52" i="2"/>
  <c r="G52" i="2" s="1"/>
  <c r="H52" i="2"/>
  <c r="F52" i="2" s="1"/>
  <c r="L51" i="2"/>
  <c r="M51" i="2" s="1"/>
  <c r="M50" i="2" s="1"/>
  <c r="J51" i="2"/>
  <c r="K51" i="2" s="1"/>
  <c r="I51" i="2"/>
  <c r="I49" i="2" s="1"/>
  <c r="H51" i="2"/>
  <c r="F51" i="2"/>
  <c r="F50" i="2"/>
  <c r="F49" i="2"/>
  <c r="L48" i="2"/>
  <c r="M48" i="2" s="1"/>
  <c r="K48" i="2"/>
  <c r="J48" i="2"/>
  <c r="I48" i="2"/>
  <c r="H48" i="2"/>
  <c r="F48" i="2"/>
  <c r="L47" i="2"/>
  <c r="F47" i="2" s="1"/>
  <c r="J47" i="2"/>
  <c r="K47" i="2" s="1"/>
  <c r="K46" i="2" s="1"/>
  <c r="I47" i="2"/>
  <c r="I46" i="2" s="1"/>
  <c r="H47" i="2"/>
  <c r="F46" i="2"/>
  <c r="L45" i="2"/>
  <c r="M45" i="2" s="1"/>
  <c r="K45" i="2"/>
  <c r="J45" i="2"/>
  <c r="H45" i="2"/>
  <c r="I45" i="2" s="1"/>
  <c r="L44" i="2"/>
  <c r="M44" i="2" s="1"/>
  <c r="J44" i="2"/>
  <c r="K44" i="2" s="1"/>
  <c r="I44" i="2"/>
  <c r="H44" i="2"/>
  <c r="F44" i="2"/>
  <c r="F43" i="2"/>
  <c r="F42" i="2"/>
  <c r="G40" i="2"/>
  <c r="F40" i="2"/>
  <c r="K35" i="2"/>
  <c r="G30" i="2"/>
  <c r="F30" i="2"/>
  <c r="F29" i="2"/>
  <c r="F28" i="2"/>
  <c r="F27" i="2"/>
  <c r="L26" i="2"/>
  <c r="M26" i="2" s="1"/>
  <c r="J26" i="2"/>
  <c r="K26" i="2" s="1"/>
  <c r="M25" i="2"/>
  <c r="L25" i="2"/>
  <c r="J25" i="2"/>
  <c r="K25" i="2" s="1"/>
  <c r="L24" i="2"/>
  <c r="M24" i="2" s="1"/>
  <c r="K24" i="2"/>
  <c r="J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BK6" i="2"/>
  <c r="F5" i="2"/>
  <c r="F41" i="1"/>
  <c r="M62" i="2" l="1"/>
  <c r="G114" i="2"/>
  <c r="K68" i="2"/>
  <c r="K67" i="2"/>
  <c r="K66" i="2"/>
  <c r="J34" i="2" s="1"/>
  <c r="K34" i="2" s="1"/>
  <c r="M99" i="2"/>
  <c r="M98" i="2"/>
  <c r="M97" i="2"/>
  <c r="L37" i="2" s="1"/>
  <c r="M37" i="2" s="1"/>
  <c r="I102" i="2"/>
  <c r="G104" i="2"/>
  <c r="G61" i="2"/>
  <c r="I60" i="2"/>
  <c r="G60" i="2" s="1"/>
  <c r="G75" i="2"/>
  <c r="I74" i="2"/>
  <c r="K50" i="2"/>
  <c r="K49" i="2"/>
  <c r="G49" i="2" s="1"/>
  <c r="G58" i="2"/>
  <c r="G106" i="2"/>
  <c r="I111" i="2"/>
  <c r="I43" i="2"/>
  <c r="K56" i="2"/>
  <c r="K55" i="2"/>
  <c r="J33" i="2" s="1"/>
  <c r="K33" i="2" s="1"/>
  <c r="K57" i="2"/>
  <c r="M70" i="2"/>
  <c r="M67" i="2"/>
  <c r="M79" i="2"/>
  <c r="M78" i="2"/>
  <c r="L35" i="2" s="1"/>
  <c r="M35" i="2" s="1"/>
  <c r="G81" i="2"/>
  <c r="M80" i="2"/>
  <c r="G80" i="2" s="1"/>
  <c r="I88" i="2"/>
  <c r="G90" i="2"/>
  <c r="K105" i="2"/>
  <c r="K43" i="2"/>
  <c r="K42" i="2"/>
  <c r="K41" i="2"/>
  <c r="J32" i="2" s="1"/>
  <c r="K32" i="2" s="1"/>
  <c r="G62" i="2"/>
  <c r="K86" i="2"/>
  <c r="J36" i="2" s="1"/>
  <c r="K36" i="2" s="1"/>
  <c r="M109" i="2"/>
  <c r="L38" i="2" s="1"/>
  <c r="M38" i="2" s="1"/>
  <c r="G118" i="2"/>
  <c r="G45" i="2"/>
  <c r="G53" i="2"/>
  <c r="I50" i="2"/>
  <c r="G50" i="2" s="1"/>
  <c r="G73" i="2"/>
  <c r="I41" i="2"/>
  <c r="F69" i="2"/>
  <c r="M87" i="2"/>
  <c r="G44" i="2"/>
  <c r="M47" i="2"/>
  <c r="M46" i="2" s="1"/>
  <c r="G46" i="2" s="1"/>
  <c r="M49" i="2"/>
  <c r="M57" i="2"/>
  <c r="I71" i="2"/>
  <c r="F90" i="2"/>
  <c r="G92" i="2"/>
  <c r="K103" i="2"/>
  <c r="K112" i="2"/>
  <c r="F118" i="2"/>
  <c r="F58" i="2"/>
  <c r="G69" i="2"/>
  <c r="I78" i="2"/>
  <c r="I107" i="2"/>
  <c r="G107" i="2" s="1"/>
  <c r="K119" i="2"/>
  <c r="K117" i="2" s="1"/>
  <c r="J39" i="2" s="1"/>
  <c r="K39" i="2" s="1"/>
  <c r="I123" i="2"/>
  <c r="G123" i="2" s="1"/>
  <c r="F123" i="2"/>
  <c r="M74" i="2"/>
  <c r="G91" i="2"/>
  <c r="F125" i="2"/>
  <c r="I125" i="2"/>
  <c r="G125" i="2" s="1"/>
  <c r="G48" i="2"/>
  <c r="F53" i="2"/>
  <c r="M55" i="2"/>
  <c r="L33" i="2" s="1"/>
  <c r="M33" i="2" s="1"/>
  <c r="G64" i="2"/>
  <c r="F76" i="2"/>
  <c r="G83" i="2"/>
  <c r="K88" i="2"/>
  <c r="I100" i="2"/>
  <c r="F104" i="2"/>
  <c r="F106" i="2"/>
  <c r="M110" i="2"/>
  <c r="I115" i="2"/>
  <c r="G115" i="2" s="1"/>
  <c r="K121" i="2"/>
  <c r="I133" i="2"/>
  <c r="G133" i="2" s="1"/>
  <c r="F133" i="2"/>
  <c r="I135" i="2"/>
  <c r="G135" i="2" s="1"/>
  <c r="F135" i="2"/>
  <c r="I42" i="2"/>
  <c r="M88" i="2"/>
  <c r="I131" i="2"/>
  <c r="F131" i="2"/>
  <c r="M42" i="2"/>
  <c r="M66" i="2"/>
  <c r="L34" i="2" s="1"/>
  <c r="M34" i="2" s="1"/>
  <c r="G79" i="2"/>
  <c r="F45" i="2"/>
  <c r="G47" i="2"/>
  <c r="G51" i="2"/>
  <c r="F61" i="2"/>
  <c r="G63" i="2"/>
  <c r="F95" i="2"/>
  <c r="M111" i="2"/>
  <c r="F114" i="2"/>
  <c r="I121" i="2"/>
  <c r="G121" i="2" s="1"/>
  <c r="K127" i="2"/>
  <c r="G127" i="2" s="1"/>
  <c r="F127" i="2"/>
  <c r="K130" i="2"/>
  <c r="G141" i="2"/>
  <c r="I140" i="2"/>
  <c r="I72" i="2"/>
  <c r="G72" i="2" s="1"/>
  <c r="F75" i="2"/>
  <c r="F93" i="2"/>
  <c r="I95" i="2"/>
  <c r="K98" i="2"/>
  <c r="I124" i="2"/>
  <c r="G124" i="2" s="1"/>
  <c r="F124" i="2"/>
  <c r="M86" i="2"/>
  <c r="L36" i="2" s="1"/>
  <c r="M36" i="2" s="1"/>
  <c r="G93" i="2"/>
  <c r="F136" i="2"/>
  <c r="I136" i="2"/>
  <c r="G136" i="2" s="1"/>
  <c r="F59" i="2"/>
  <c r="K87" i="2"/>
  <c r="F132" i="2"/>
  <c r="I132" i="2"/>
  <c r="G132" i="2" s="1"/>
  <c r="I134" i="2"/>
  <c r="G134" i="2" s="1"/>
  <c r="F134" i="2"/>
  <c r="M43" i="2"/>
  <c r="I59" i="2"/>
  <c r="G59" i="2" s="1"/>
  <c r="M68" i="2"/>
  <c r="G68" i="2" s="1"/>
  <c r="F73" i="2"/>
  <c r="I82" i="2"/>
  <c r="G82" i="2" s="1"/>
  <c r="G145" i="2"/>
  <c r="I144" i="2"/>
  <c r="F137" i="2"/>
  <c r="F141" i="2"/>
  <c r="F145" i="2"/>
  <c r="F122" i="2"/>
  <c r="K111" i="2" l="1"/>
  <c r="K109" i="2"/>
  <c r="J38" i="2" s="1"/>
  <c r="K38" i="2" s="1"/>
  <c r="K110" i="2"/>
  <c r="H32" i="2"/>
  <c r="I55" i="2"/>
  <c r="G103" i="2"/>
  <c r="K102" i="2"/>
  <c r="I56" i="2"/>
  <c r="G56" i="2" s="1"/>
  <c r="G102" i="2"/>
  <c r="G95" i="2"/>
  <c r="I94" i="2"/>
  <c r="G94" i="2" s="1"/>
  <c r="I57" i="2"/>
  <c r="G57" i="2" s="1"/>
  <c r="I86" i="2"/>
  <c r="I130" i="2"/>
  <c r="G130" i="2" s="1"/>
  <c r="I129" i="2"/>
  <c r="G131" i="2"/>
  <c r="I97" i="2"/>
  <c r="I98" i="2"/>
  <c r="G98" i="2" s="1"/>
  <c r="G100" i="2"/>
  <c r="I99" i="2"/>
  <c r="G99" i="2" s="1"/>
  <c r="G71" i="2"/>
  <c r="I70" i="2"/>
  <c r="G70" i="2" s="1"/>
  <c r="I67" i="2"/>
  <c r="G67" i="2" s="1"/>
  <c r="I66" i="2"/>
  <c r="I117" i="2"/>
  <c r="I87" i="2"/>
  <c r="G87" i="2" s="1"/>
  <c r="G43" i="2"/>
  <c r="G42" i="2"/>
  <c r="I110" i="2"/>
  <c r="G110" i="2" s="1"/>
  <c r="G144" i="2"/>
  <c r="H26" i="2"/>
  <c r="H25" i="2"/>
  <c r="G140" i="2"/>
  <c r="G88" i="2"/>
  <c r="I109" i="2"/>
  <c r="G78" i="2"/>
  <c r="H35" i="2"/>
  <c r="G112" i="2"/>
  <c r="G119" i="2"/>
  <c r="G111" i="2"/>
  <c r="G74" i="2"/>
  <c r="I105" i="2"/>
  <c r="G105" i="2" s="1"/>
  <c r="I113" i="2"/>
  <c r="G113" i="2" s="1"/>
  <c r="K97" i="2"/>
  <c r="J37" i="2" s="1"/>
  <c r="K37" i="2" s="1"/>
  <c r="K31" i="2" s="1"/>
  <c r="J6" i="2" s="1"/>
  <c r="K6" i="2" s="1"/>
  <c r="M41" i="2"/>
  <c r="L32" i="2" s="1"/>
  <c r="M32" i="2" s="1"/>
  <c r="M31" i="2" s="1"/>
  <c r="L6" i="2" s="1"/>
  <c r="M6" i="2" s="1"/>
  <c r="AC10" i="2" l="1"/>
  <c r="AE10" i="2" s="1"/>
  <c r="M10" i="2"/>
  <c r="K7" i="2"/>
  <c r="G7" i="2" s="1"/>
  <c r="K5" i="2"/>
  <c r="F7" i="1"/>
  <c r="AC12" i="2"/>
  <c r="AE12" i="2" s="1"/>
  <c r="AC17" i="2"/>
  <c r="AE17" i="2" s="1"/>
  <c r="AC9" i="2"/>
  <c r="AE9" i="2" s="1"/>
  <c r="M8" i="2"/>
  <c r="G8" i="2" s="1"/>
  <c r="M19" i="2"/>
  <c r="G19" i="2" s="1"/>
  <c r="M11" i="2"/>
  <c r="M13" i="2"/>
  <c r="G13" i="2" s="1"/>
  <c r="AC7" i="2"/>
  <c r="AE7" i="2" s="1"/>
  <c r="G97" i="2"/>
  <c r="H37" i="2"/>
  <c r="H33" i="2"/>
  <c r="G55" i="2"/>
  <c r="G129" i="2"/>
  <c r="H24" i="2"/>
  <c r="I32" i="2"/>
  <c r="F32" i="2"/>
  <c r="G41" i="2"/>
  <c r="F10" i="1"/>
  <c r="I25" i="2"/>
  <c r="G25" i="2" s="1"/>
  <c r="F30" i="1" s="1"/>
  <c r="F25" i="2"/>
  <c r="F35" i="2"/>
  <c r="I35" i="2"/>
  <c r="G35" i="2" s="1"/>
  <c r="G117" i="2"/>
  <c r="H39" i="2"/>
  <c r="H36" i="2"/>
  <c r="G86" i="2"/>
  <c r="I26" i="2"/>
  <c r="G26" i="2" s="1"/>
  <c r="F31" i="1" s="1"/>
  <c r="F26" i="2"/>
  <c r="G66" i="2"/>
  <c r="H34" i="2"/>
  <c r="G109" i="2"/>
  <c r="H38" i="2"/>
  <c r="I33" i="2" l="1"/>
  <c r="G33" i="2" s="1"/>
  <c r="F33" i="2"/>
  <c r="I37" i="2"/>
  <c r="G37" i="2" s="1"/>
  <c r="F37" i="2"/>
  <c r="F14" i="1"/>
  <c r="F8" i="1"/>
  <c r="F16" i="1"/>
  <c r="F13" i="1"/>
  <c r="F15" i="1" s="1"/>
  <c r="F9" i="1"/>
  <c r="I38" i="2"/>
  <c r="G38" i="2" s="1"/>
  <c r="F38" i="2"/>
  <c r="AC26" i="2"/>
  <c r="AE26" i="2" s="1"/>
  <c r="K27" i="2"/>
  <c r="AC20" i="2"/>
  <c r="AE20" i="2" s="1"/>
  <c r="G11" i="2"/>
  <c r="M18" i="2"/>
  <c r="G18" i="2" s="1"/>
  <c r="F34" i="2"/>
  <c r="I34" i="2"/>
  <c r="G34" i="2" s="1"/>
  <c r="G32" i="2"/>
  <c r="F24" i="2"/>
  <c r="I24" i="2"/>
  <c r="G24" i="2" s="1"/>
  <c r="F29" i="1" s="1"/>
  <c r="G10" i="2"/>
  <c r="M12" i="2"/>
  <c r="G12" i="2" s="1"/>
  <c r="AC11" i="2"/>
  <c r="AE11" i="2" s="1"/>
  <c r="I39" i="2"/>
  <c r="G39" i="2" s="1"/>
  <c r="F39" i="2"/>
  <c r="K4" i="2"/>
  <c r="AC18" i="2"/>
  <c r="AE18" i="2" s="1"/>
  <c r="I36" i="2"/>
  <c r="G36" i="2" s="1"/>
  <c r="F36" i="2"/>
  <c r="M9" i="2"/>
  <c r="F21" i="1" l="1"/>
  <c r="F12" i="1"/>
  <c r="F11" i="1"/>
  <c r="F22" i="1"/>
  <c r="G9" i="2"/>
  <c r="I31" i="2"/>
  <c r="AC29" i="2"/>
  <c r="AE29" i="2" s="1"/>
  <c r="K29" i="2"/>
  <c r="G31" i="2" l="1"/>
  <c r="H6" i="2"/>
  <c r="I6" i="2" l="1"/>
  <c r="F6" i="2"/>
  <c r="BM36" i="2"/>
  <c r="BM5" i="2"/>
  <c r="G6" i="2" l="1"/>
  <c r="I5" i="2"/>
  <c r="M20" i="2"/>
  <c r="G20" i="2" s="1"/>
  <c r="F4" i="1"/>
  <c r="M17" i="2"/>
  <c r="G17" i="2" s="1"/>
  <c r="AC14" i="2"/>
  <c r="AE14" i="2" s="1"/>
  <c r="M14" i="2"/>
  <c r="I4" i="2"/>
  <c r="AC16" i="2"/>
  <c r="AE16" i="2" s="1"/>
  <c r="M16" i="2"/>
  <c r="G16" i="2" s="1"/>
  <c r="AC19" i="2"/>
  <c r="AE19" i="2" s="1"/>
  <c r="M21" i="2"/>
  <c r="G21" i="2" s="1"/>
  <c r="AC15" i="2"/>
  <c r="AE15" i="2" s="1"/>
  <c r="M15" i="2"/>
  <c r="G15" i="2" s="1"/>
  <c r="G14" i="2" l="1"/>
  <c r="M5" i="2"/>
  <c r="F6" i="1"/>
  <c r="F19" i="1"/>
  <c r="F17" i="1"/>
  <c r="G5" i="2"/>
  <c r="AC22" i="2"/>
  <c r="AE22" i="2" s="1"/>
  <c r="M22" i="2"/>
  <c r="G22" i="2" s="1"/>
  <c r="I27" i="2"/>
  <c r="F20" i="1" l="1"/>
  <c r="F18" i="1"/>
  <c r="F25" i="1" s="1"/>
  <c r="F24" i="1"/>
  <c r="F23" i="1"/>
  <c r="AC28" i="2"/>
  <c r="AE28" i="2" s="1"/>
  <c r="I29" i="2"/>
  <c r="AC23" i="2"/>
  <c r="AE23" i="2" s="1"/>
  <c r="F26" i="1" l="1"/>
  <c r="F27" i="1" l="1"/>
  <c r="F28" i="1" s="1"/>
  <c r="M23" i="2" s="1"/>
  <c r="G23" i="2" l="1"/>
  <c r="M27" i="2"/>
  <c r="F32" i="1"/>
  <c r="L51" i="1" l="1"/>
  <c r="F33" i="1"/>
  <c r="F34" i="1" s="1"/>
  <c r="F36" i="1" s="1"/>
  <c r="M28" i="2"/>
  <c r="AC27" i="2"/>
  <c r="AE27" i="2" s="1"/>
  <c r="G27" i="2"/>
  <c r="G28" i="2" l="1"/>
  <c r="M4" i="2"/>
  <c r="G4" i="2" s="1"/>
  <c r="F38" i="1" s="1"/>
  <c r="M29" i="2"/>
  <c r="G29" i="2" s="1"/>
  <c r="AC30" i="2"/>
  <c r="AE30" i="2" s="1"/>
</calcChain>
</file>

<file path=xl/sharedStrings.xml><?xml version="1.0" encoding="utf-8"?>
<sst xmlns="http://schemas.openxmlformats.org/spreadsheetml/2006/main" count="1939" uniqueCount="408">
  <si>
    <t>원가계산서</t>
  </si>
  <si>
    <t>비            목</t>
  </si>
  <si>
    <t>구분</t>
  </si>
  <si>
    <t>금    액</t>
  </si>
  <si>
    <t>요율</t>
  </si>
  <si>
    <t>산   출   근   거</t>
  </si>
  <si>
    <t>순
공
사
원
가</t>
    <phoneticPr fontId="6" type="noConversion"/>
  </si>
  <si>
    <t>재
료
비</t>
    <phoneticPr fontId="6" type="noConversion"/>
  </si>
  <si>
    <t>직   접   재   료   비</t>
  </si>
  <si>
    <t/>
  </si>
  <si>
    <t>간   접   재   료   비</t>
  </si>
  <si>
    <t>소                  계</t>
  </si>
  <si>
    <t>A</t>
    <phoneticPr fontId="6" type="noConversion"/>
  </si>
  <si>
    <t>( 1 + 2 )</t>
    <phoneticPr fontId="6" type="noConversion"/>
  </si>
  <si>
    <t>노
무
비</t>
    <phoneticPr fontId="6" type="noConversion"/>
  </si>
  <si>
    <t>직   접   노   무   비</t>
  </si>
  <si>
    <t>간   접   노   무   비</t>
  </si>
  <si>
    <t>3 × 0.195</t>
    <phoneticPr fontId="8" type="noConversion"/>
  </si>
  <si>
    <t>B</t>
    <phoneticPr fontId="6" type="noConversion"/>
  </si>
  <si>
    <t>( 3 + 4 )</t>
    <phoneticPr fontId="6" type="noConversion"/>
  </si>
  <si>
    <t>경
비</t>
    <phoneticPr fontId="6" type="noConversion"/>
  </si>
  <si>
    <t>경                  비</t>
    <phoneticPr fontId="6" type="noConversion"/>
  </si>
  <si>
    <t>산   재   보   험   료</t>
  </si>
  <si>
    <t>B × 0.0356</t>
    <phoneticPr fontId="6" type="noConversion"/>
  </si>
  <si>
    <t>고   용   보   험   료</t>
  </si>
  <si>
    <t>B × 0.0101</t>
  </si>
  <si>
    <t>건   강   보   험   료</t>
  </si>
  <si>
    <t>3 × 0.03595</t>
    <phoneticPr fontId="6" type="noConversion"/>
  </si>
  <si>
    <t>연   금   보   험   료</t>
  </si>
  <si>
    <t>3 × 0.0475</t>
    <phoneticPr fontId="6" type="noConversion"/>
  </si>
  <si>
    <t>노인장기요양  보 험 료</t>
  </si>
  <si>
    <t>8 × 0.1314</t>
    <phoneticPr fontId="6" type="noConversion"/>
  </si>
  <si>
    <t>퇴 직  공 제  부 금 비</t>
  </si>
  <si>
    <t>3 × 0.023</t>
    <phoneticPr fontId="6" type="noConversion"/>
  </si>
  <si>
    <t>건설기계대여금지급보증서발급액</t>
  </si>
  <si>
    <t>( 1 + 3 + 5 ) × 0.001</t>
    <phoneticPr fontId="6" type="noConversion"/>
  </si>
  <si>
    <t>산 업 안 전 보건관리비</t>
  </si>
  <si>
    <t>( A + 3 ) × 0.0315</t>
    <phoneticPr fontId="6" type="noConversion"/>
  </si>
  <si>
    <t>환   경   보   전   비</t>
  </si>
  <si>
    <t>( 1 + 3 + 5 ) × 0.008</t>
    <phoneticPr fontId="6" type="noConversion"/>
  </si>
  <si>
    <t>기     타     경    비</t>
    <phoneticPr fontId="6" type="noConversion"/>
  </si>
  <si>
    <t>( A + B ) × 0.057</t>
    <phoneticPr fontId="6" type="noConversion"/>
  </si>
  <si>
    <t>석   면   분   담   금</t>
    <phoneticPr fontId="6" type="noConversion"/>
  </si>
  <si>
    <t>B × 0.00006</t>
    <phoneticPr fontId="6" type="noConversion"/>
  </si>
  <si>
    <t>임 금  채 권  부 담 금</t>
    <phoneticPr fontId="6" type="noConversion"/>
  </si>
  <si>
    <t>B × 0.0009</t>
    <phoneticPr fontId="6" type="noConversion"/>
  </si>
  <si>
    <t>하도급대금지급보증수수료</t>
  </si>
  <si>
    <t>(A + 4 + 5) ×0.081</t>
    <phoneticPr fontId="6" type="noConversion"/>
  </si>
  <si>
    <t>기타법정경비(시민안전관리비)</t>
    <phoneticPr fontId="8" type="noConversion"/>
  </si>
  <si>
    <t>( A + 3 ) × 0.002</t>
    <phoneticPr fontId="6" type="noConversion"/>
  </si>
  <si>
    <t>C</t>
  </si>
  <si>
    <t>( 5:19 )</t>
    <phoneticPr fontId="6" type="noConversion"/>
  </si>
  <si>
    <t>순   공  사    원   가</t>
  </si>
  <si>
    <t>D</t>
  </si>
  <si>
    <t>( A + B + C )</t>
    <phoneticPr fontId="6" type="noConversion"/>
  </si>
  <si>
    <t>일   반   관   리   비</t>
  </si>
  <si>
    <t>E</t>
    <phoneticPr fontId="6" type="noConversion"/>
  </si>
  <si>
    <t>D × 0.065</t>
    <phoneticPr fontId="8" type="noConversion"/>
  </si>
  <si>
    <t>이                  윤</t>
    <phoneticPr fontId="6" type="noConversion"/>
  </si>
  <si>
    <t>F</t>
    <phoneticPr fontId="6" type="noConversion"/>
  </si>
  <si>
    <t>( B + C + E ) × 0.15</t>
    <phoneticPr fontId="6" type="noConversion"/>
  </si>
  <si>
    <t>품   질   시   험   비</t>
    <phoneticPr fontId="6" type="noConversion"/>
  </si>
  <si>
    <t>G</t>
    <phoneticPr fontId="6" type="noConversion"/>
  </si>
  <si>
    <t>열차접근경보앱 및 연동장치</t>
  </si>
  <si>
    <t>H</t>
    <phoneticPr fontId="6" type="noConversion"/>
  </si>
  <si>
    <t>폐  기  물  처  리  비</t>
  </si>
  <si>
    <t>I</t>
    <phoneticPr fontId="6" type="noConversion"/>
  </si>
  <si>
    <t>공     급    가     액</t>
    <phoneticPr fontId="6" type="noConversion"/>
  </si>
  <si>
    <t>J</t>
    <phoneticPr fontId="6" type="noConversion"/>
  </si>
  <si>
    <t>( D + E + F + G + H + I )</t>
    <phoneticPr fontId="6" type="noConversion"/>
  </si>
  <si>
    <t>부   가   가   치   세</t>
  </si>
  <si>
    <t>K</t>
    <phoneticPr fontId="6" type="noConversion"/>
  </si>
  <si>
    <t xml:space="preserve"> J × 0.1</t>
    <phoneticPr fontId="6" type="noConversion"/>
  </si>
  <si>
    <t>도        급        액</t>
  </si>
  <si>
    <t>L</t>
    <phoneticPr fontId="6" type="noConversion"/>
  </si>
  <si>
    <t>( J + K )</t>
    <phoneticPr fontId="6" type="noConversion"/>
  </si>
  <si>
    <t>관   급   자   재   대</t>
  </si>
  <si>
    <t>M</t>
    <phoneticPr fontId="6" type="noConversion"/>
  </si>
  <si>
    <t>총     공    사     비</t>
  </si>
  <si>
    <t>N</t>
    <phoneticPr fontId="6" type="noConversion"/>
  </si>
  <si>
    <t>( L + M )</t>
    <phoneticPr fontId="6" type="noConversion"/>
  </si>
  <si>
    <t>내역서</t>
    <phoneticPr fontId="6" type="noConversion"/>
  </si>
  <si>
    <t>공 종 명</t>
  </si>
  <si>
    <t>규 격</t>
  </si>
  <si>
    <t>수량</t>
  </si>
  <si>
    <t>단위</t>
  </si>
  <si>
    <t>합    계</t>
  </si>
  <si>
    <t>재 료 비</t>
  </si>
  <si>
    <t>노 무 비</t>
  </si>
  <si>
    <t>경    비</t>
  </si>
  <si>
    <t>비 고</t>
  </si>
  <si>
    <t>단 가</t>
  </si>
  <si>
    <t>금 액</t>
  </si>
  <si>
    <t>할 증</t>
  </si>
  <si>
    <t>화폐변환</t>
  </si>
  <si>
    <t>OP값</t>
  </si>
  <si>
    <t>EQ</t>
  </si>
  <si>
    <t>LA</t>
  </si>
  <si>
    <t>MA</t>
  </si>
  <si>
    <t>금액계상</t>
  </si>
  <si>
    <t>▣영동선 오십천19교 외 6개소 교량 단면보강 개량공사</t>
    <phoneticPr fontId="6" type="noConversion"/>
  </si>
  <si>
    <t>식</t>
  </si>
  <si>
    <t>★신화</t>
  </si>
  <si>
    <t>DD2605C</t>
  </si>
  <si>
    <t xml:space="preserve"> Ⅰ. 순공사비</t>
  </si>
  <si>
    <t>10</t>
  </si>
  <si>
    <t>.</t>
  </si>
  <si>
    <t xml:space="preserve">  가. 공사비</t>
  </si>
  <si>
    <t>20</t>
  </si>
  <si>
    <t>DD2605C-1</t>
  </si>
  <si>
    <t>..</t>
  </si>
  <si>
    <t xml:space="preserve">  나. 간접노무비</t>
  </si>
  <si>
    <t>직노×19.5%</t>
  </si>
  <si>
    <t>◇직공10억미만 8개월</t>
  </si>
  <si>
    <t>30</t>
  </si>
  <si>
    <t>F</t>
  </si>
  <si>
    <t xml:space="preserve">'공사규모 : 직접공사비 10억 미만, 8개월이하'_x000D_
.LA=LA(20)*19.5/100_x000D_
</t>
  </si>
  <si>
    <t xml:space="preserve">EQ+ = </t>
  </si>
  <si>
    <t xml:space="preserve">EQ = </t>
  </si>
  <si>
    <t xml:space="preserve">  다. 산재보험료</t>
  </si>
  <si>
    <t>노무비×3.56%</t>
  </si>
  <si>
    <t>40</t>
  </si>
  <si>
    <t xml:space="preserve">.EQ=LA(20,30)*3.56/100_x000D_
</t>
  </si>
  <si>
    <t xml:space="preserve">  라. 고용보험료</t>
  </si>
  <si>
    <t>노무비×1.01%</t>
  </si>
  <si>
    <t>◇7등급(추정금액(총공사비)</t>
  </si>
  <si>
    <t>50</t>
  </si>
  <si>
    <t xml:space="preserve">'공사규모 : 추정금액(총공사비) 7등급'_x000D_
.EQ=LA(20,30)*1.01/100_x000D_
</t>
  </si>
  <si>
    <t xml:space="preserve">  마. 건강보험료</t>
  </si>
  <si>
    <t>직노×3.595%</t>
  </si>
  <si>
    <t>60</t>
  </si>
  <si>
    <t xml:space="preserve">.EQ=LA(20)*3.595/100_x000D_
</t>
  </si>
  <si>
    <t xml:space="preserve">  바. 연금보험료</t>
  </si>
  <si>
    <t>직노×4.75%</t>
  </si>
  <si>
    <t>70</t>
  </si>
  <si>
    <t xml:space="preserve">.EQ=LA(20)*4.75/100_x000D_
</t>
  </si>
  <si>
    <t xml:space="preserve">  사. 노인장기요양보험료</t>
  </si>
  <si>
    <t>건보×13.14%</t>
  </si>
  <si>
    <t>80</t>
  </si>
  <si>
    <t xml:space="preserve">.EQ=EQ(60)*13.14/100_x000D_
</t>
  </si>
  <si>
    <t xml:space="preserve">  아. 퇴직공제부금비</t>
  </si>
  <si>
    <t>직노×2.3%</t>
  </si>
  <si>
    <t>90</t>
  </si>
  <si>
    <t xml:space="preserve">.EQ=LA(20)*2.3/100_x000D_
</t>
  </si>
  <si>
    <t xml:space="preserve">  자. 건설기계대여대금지급보증서발급금액</t>
  </si>
  <si>
    <t>직접공사비×0.1%</t>
  </si>
  <si>
    <t>◇전문(그외)</t>
  </si>
  <si>
    <t>100</t>
  </si>
  <si>
    <t xml:space="preserve">'전문건설업, 그외'_x000D_
.EQ=TOT(20)*0.1/100_x000D_
</t>
  </si>
  <si>
    <t xml:space="preserve">  차. 산업안전보건관리비</t>
  </si>
  <si>
    <t>(재+직노)×3.15%</t>
    <phoneticPr fontId="6" type="noConversion"/>
  </si>
  <si>
    <t>◇토목(재+노5~50억)</t>
  </si>
  <si>
    <t>110</t>
  </si>
  <si>
    <t xml:space="preserve">'공사규모 : 재료비(도급자관급포함)+직접노무비의 합계, 토목공사'_x000D_
.EQ=(LA(20)+MA(20))*2.53/100+3300000_x000D_
</t>
  </si>
  <si>
    <t xml:space="preserve">  카. 환경보전비</t>
  </si>
  <si>
    <t>직접공사비×0.8%</t>
  </si>
  <si>
    <t>△토목그외</t>
  </si>
  <si>
    <t>120</t>
  </si>
  <si>
    <t xml:space="preserve">'토목,그외'_x000D_
.EQ=TOT(20)*0.8/100_x000D_
</t>
  </si>
  <si>
    <t xml:space="preserve">  타. 기타  경비</t>
  </si>
  <si>
    <t>(재+노)×5.7%</t>
  </si>
  <si>
    <t>130</t>
  </si>
  <si>
    <t xml:space="preserve">'공사규모 : 직접공사비 10억 미만, 8개월이하'_x000D_
.EQ=(MA(20)+LA(20,30))*5.7/100_x000D_
</t>
  </si>
  <si>
    <t xml:space="preserve">  파. 석면분담금</t>
  </si>
  <si>
    <t>노무비×0.006%</t>
  </si>
  <si>
    <t>140</t>
  </si>
  <si>
    <t xml:space="preserve">.EQ=LA(20,30)*0.006/100_x000D_
</t>
  </si>
  <si>
    <t xml:space="preserve">  하. 임금채권부담금</t>
  </si>
  <si>
    <t>노무비×0.09%</t>
  </si>
  <si>
    <t>150</t>
  </si>
  <si>
    <t xml:space="preserve">.EQ=LA(20,30)*0.09/100_x000D_
</t>
  </si>
  <si>
    <t xml:space="preserve">  거. 하도급대금지급보증수수료</t>
    <phoneticPr fontId="6" type="noConversion"/>
  </si>
  <si>
    <t>직접공사비×0.081</t>
    <phoneticPr fontId="6" type="noConversion"/>
  </si>
  <si>
    <t xml:space="preserve">  너. 기타법정경비(시민안전관리비)</t>
    <phoneticPr fontId="6" type="noConversion"/>
  </si>
  <si>
    <t>(재+직노)×0.2%</t>
  </si>
  <si>
    <t>160</t>
  </si>
  <si>
    <t xml:space="preserve">.EQ=(LA(20)+MA(20))*0.2/100_x000D_
</t>
  </si>
  <si>
    <t xml:space="preserve"> Ⅱ. 일반 관리비</t>
  </si>
  <si>
    <t>(재+노+경)×6.5%</t>
  </si>
  <si>
    <t>◇추정가격(공급가액)5-30억미만</t>
  </si>
  <si>
    <t>170</t>
  </si>
  <si>
    <t xml:space="preserve">'추정가격(공급가액) 5-30억미만-전문공사'_x000D_
.EQ=TOT(10)*6.5/100_x000D_
</t>
  </si>
  <si>
    <t xml:space="preserve"> Ⅲ. 이       윤</t>
  </si>
  <si>
    <t>(노+경+일반관리비)×15.0%</t>
  </si>
  <si>
    <t>180</t>
  </si>
  <si>
    <t xml:space="preserve">'추정가격(공급가액) 5-30억미만-전문공사'_x000D_
.EQ=(LA(10)+EQ(10)+EQ(170))*15/100-951/1.1+1_x000D_
</t>
  </si>
  <si>
    <t xml:space="preserve"> Ⅳ. 품질시험비</t>
  </si>
  <si>
    <t>190</t>
  </si>
  <si>
    <t>DD2605C-2</t>
  </si>
  <si>
    <t xml:space="preserve"> Ⅴ. 열차접근경보앱 및 장치</t>
  </si>
  <si>
    <t>200</t>
  </si>
  <si>
    <t>DD2605C-3</t>
  </si>
  <si>
    <t xml:space="preserve"> Ⅵ. 폐기물처리비</t>
  </si>
  <si>
    <t>210</t>
  </si>
  <si>
    <t>DD2605C-4</t>
  </si>
  <si>
    <t xml:space="preserve">LA+ = </t>
  </si>
  <si>
    <t xml:space="preserve">LA = </t>
  </si>
  <si>
    <t xml:space="preserve"> Ⅶ. 공 급 가 액</t>
  </si>
  <si>
    <t>◇추정가격</t>
  </si>
  <si>
    <t>220</t>
  </si>
  <si>
    <t>*</t>
  </si>
  <si>
    <t xml:space="preserve">.LA=LA(10)+LA(170,0,210)_x000D_
.MA=MA(10)+MA(170,0,210)_x000D_
.EQ=EQ(10)+EQ(170,0,210)_x000D_
</t>
  </si>
  <si>
    <t xml:space="preserve"> Ⅷ. 부가 가치세</t>
  </si>
  <si>
    <t>10%</t>
  </si>
  <si>
    <t>230</t>
  </si>
  <si>
    <t xml:space="preserve">.EQ=TOT(220,0,220)*10/100_x000D_
</t>
  </si>
  <si>
    <t xml:space="preserve">MA+ = </t>
  </si>
  <si>
    <t xml:space="preserve">MA = </t>
  </si>
  <si>
    <t xml:space="preserve"> Ⅸ. 도 급 금 액</t>
  </si>
  <si>
    <t>240</t>
  </si>
  <si>
    <t xml:space="preserve">.MA=MA(220,0,230)_x000D_
.LA=LA(220,0,230)_x000D_
.EQ=EQ(220,0,230)_x000D_
</t>
  </si>
  <si>
    <t>250</t>
  </si>
  <si>
    <t>S</t>
  </si>
  <si>
    <t>가. 직접공사비</t>
  </si>
  <si>
    <t xml:space="preserve"> 1. 초막천교</t>
  </si>
  <si>
    <t>DD2605C-11</t>
  </si>
  <si>
    <t xml:space="preserve"> 2. 오십천19교</t>
  </si>
  <si>
    <t>DD2605C-12</t>
  </si>
  <si>
    <t xml:space="preserve"> 3. 고사천교</t>
  </si>
  <si>
    <t>DD2605C-13</t>
  </si>
  <si>
    <t xml:space="preserve"> 4. 지가교</t>
  </si>
  <si>
    <t>DD2605C-14</t>
  </si>
  <si>
    <t xml:space="preserve"> 5. 전천교(영동선)</t>
  </si>
  <si>
    <t>DD2605C-15</t>
  </si>
  <si>
    <t xml:space="preserve"> 6. 전천교(삼척선)</t>
  </si>
  <si>
    <t>DD2605C-16</t>
  </si>
  <si>
    <t xml:space="preserve"> 7. 평릉천교(묵호항선)</t>
    <phoneticPr fontId="6" type="noConversion"/>
  </si>
  <si>
    <t>DD2605C-17</t>
  </si>
  <si>
    <t xml:space="preserve"> 8. 부대공</t>
  </si>
  <si>
    <t>DD2605C-18</t>
  </si>
  <si>
    <t xml:space="preserve">  1.1 보수공</t>
  </si>
  <si>
    <t xml:space="preserve"> . </t>
  </si>
  <si>
    <t xml:space="preserve">   1) 단면보수</t>
  </si>
  <si>
    <t xml:space="preserve">  .. </t>
  </si>
  <si>
    <t xml:space="preserve">     단면보수</t>
  </si>
  <si>
    <t>벽체,t=30mm, 기계스프레이</t>
  </si>
  <si>
    <t>m2</t>
  </si>
  <si>
    <t>No.1</t>
  </si>
  <si>
    <t>◆강원본부교량</t>
  </si>
  <si>
    <t>PJ4H0951301</t>
  </si>
  <si>
    <t>T</t>
  </si>
  <si>
    <t xml:space="preserve">    .... </t>
  </si>
  <si>
    <t>천정,t=30mm, 기계스프레이</t>
  </si>
  <si>
    <t>No.2</t>
  </si>
  <si>
    <t>PJ4H0951302</t>
  </si>
  <si>
    <t xml:space="preserve">   2) 단면보수</t>
  </si>
  <si>
    <t>방청</t>
  </si>
  <si>
    <t>벽체,t=50mm, 철근노출,기계스프레이</t>
  </si>
  <si>
    <t>No.3</t>
  </si>
  <si>
    <t>PJ4H0952501</t>
  </si>
  <si>
    <t>천정,t=50mm, 철근노출,기계스프레이</t>
  </si>
  <si>
    <t>No.4</t>
  </si>
  <si>
    <t>PJ4H0952502</t>
  </si>
  <si>
    <t xml:space="preserve">  1.2 배수공</t>
  </si>
  <si>
    <t xml:space="preserve">   1) 유도배수로</t>
  </si>
  <si>
    <t xml:space="preserve">     유도배수관</t>
  </si>
  <si>
    <t>스텐강판 STS304, t=1.5mm</t>
  </si>
  <si>
    <t>m</t>
  </si>
  <si>
    <t>#.15</t>
  </si>
  <si>
    <t>■26품셈-영동선</t>
  </si>
  <si>
    <t>PJ4E1209B1</t>
  </si>
  <si>
    <t xml:space="preserve">     볼트체결(칼블록)</t>
  </si>
  <si>
    <t>6X130</t>
  </si>
  <si>
    <t>ea</t>
  </si>
  <si>
    <t>M2865Z01</t>
  </si>
  <si>
    <t xml:space="preserve">     에폭시마감</t>
  </si>
  <si>
    <t>#.7</t>
  </si>
  <si>
    <t>■25품셈</t>
  </si>
  <si>
    <t>K02501090H1</t>
  </si>
  <si>
    <t xml:space="preserve">  2.1 보수공</t>
  </si>
  <si>
    <t xml:space="preserve">   3) 강재재도장</t>
  </si>
  <si>
    <t>야간</t>
  </si>
  <si>
    <t xml:space="preserve">     강재재도장</t>
  </si>
  <si>
    <t>녹막이1회+조합2회(붓칠)(야간할증)</t>
  </si>
  <si>
    <t>#.16</t>
  </si>
  <si>
    <t>■기타25</t>
  </si>
  <si>
    <t>PJ4H010410-T</t>
  </si>
  <si>
    <t xml:space="preserve">     재도장 바탕처리</t>
  </si>
  <si>
    <t>B급(야간할증)</t>
  </si>
  <si>
    <t>#.5</t>
  </si>
  <si>
    <t>K015080C72-T</t>
  </si>
  <si>
    <t xml:space="preserve">  3.1 보수공</t>
  </si>
  <si>
    <t xml:space="preserve">   3) 주입보수</t>
  </si>
  <si>
    <t>0.3mm이상</t>
  </si>
  <si>
    <t xml:space="preserve">     주입보수</t>
  </si>
  <si>
    <t>벽체</t>
  </si>
  <si>
    <t>#.17</t>
  </si>
  <si>
    <t>PJ4H090164</t>
  </si>
  <si>
    <t xml:space="preserve">   4) 강재재도장</t>
  </si>
  <si>
    <t xml:space="preserve">  4.1 보수공</t>
  </si>
  <si>
    <t xml:space="preserve">  5.1 보수공</t>
  </si>
  <si>
    <t xml:space="preserve">  6.1 보수공</t>
  </si>
  <si>
    <t>천장</t>
  </si>
  <si>
    <t xml:space="preserve"> 7. 평릉천교(묵호항선)</t>
    <phoneticPr fontId="6" type="noConversion"/>
  </si>
  <si>
    <t xml:space="preserve">  7.1 보수공</t>
  </si>
  <si>
    <t xml:space="preserve">  8.1 작업대제작</t>
  </si>
  <si>
    <t>강관 조립말비계,높이4m,손율3개월</t>
  </si>
  <si>
    <t>대</t>
  </si>
  <si>
    <t>#.2</t>
  </si>
  <si>
    <t>■26년 품셈갱신-★경부선 재해예방</t>
  </si>
  <si>
    <t>K0120405F03</t>
  </si>
  <si>
    <t xml:space="preserve">  8.2 강관 조립말비계(이동식) 설치 및 해체</t>
  </si>
  <si>
    <t>높이4m</t>
  </si>
  <si>
    <t>대/회</t>
  </si>
  <si>
    <t>#.1</t>
  </si>
  <si>
    <t>K0120405D2</t>
  </si>
  <si>
    <t xml:space="preserve">  8.3 고소작업차</t>
  </si>
  <si>
    <t>2ton</t>
  </si>
  <si>
    <t>일</t>
  </si>
  <si>
    <t>#.8</t>
  </si>
  <si>
    <t>K025015782</t>
  </si>
  <si>
    <t xml:space="preserve">  8.4 가설사무실 및 창고</t>
  </si>
  <si>
    <t xml:space="preserve">     컨테이너박스설치및철거</t>
  </si>
  <si>
    <t>사무실용,L6.0×B3.0×H2.6m,8개월</t>
  </si>
  <si>
    <t>개</t>
  </si>
  <si>
    <t>#.9</t>
  </si>
  <si>
    <t>■22품셈</t>
  </si>
  <si>
    <t>K091010FB08</t>
  </si>
  <si>
    <t>창고용,L6.0×B3.0×H2.6m,8개월</t>
  </si>
  <si>
    <t>#.10</t>
  </si>
  <si>
    <t>K091010GB08</t>
  </si>
  <si>
    <t xml:space="preserve">  8.5 열차감시원</t>
  </si>
  <si>
    <t>인</t>
  </si>
  <si>
    <t>#.11</t>
  </si>
  <si>
    <t>■KR24</t>
  </si>
  <si>
    <t>K09503A</t>
  </si>
  <si>
    <t xml:space="preserve">  8.6 공사중안내표지판 구입</t>
  </si>
  <si>
    <t>A형,900×1800</t>
  </si>
  <si>
    <t>#.13</t>
  </si>
  <si>
    <t>■기타21</t>
  </si>
  <si>
    <t>K09505EA131</t>
  </si>
  <si>
    <t xml:space="preserve">  8.7 장비신호수</t>
  </si>
  <si>
    <t>건설안전관리비(통행안전대책비용)</t>
    <phoneticPr fontId="6" type="noConversion"/>
  </si>
  <si>
    <t>#.12</t>
  </si>
  <si>
    <t>K09503A43</t>
  </si>
  <si>
    <t xml:space="preserve">  8.8 폐기물상차</t>
  </si>
  <si>
    <t>폐콘크리트</t>
  </si>
  <si>
    <t>m3</t>
  </si>
  <si>
    <t>#.14</t>
  </si>
  <si>
    <t>K09700E030</t>
  </si>
  <si>
    <t>나. 품질시험비</t>
  </si>
  <si>
    <t xml:space="preserve">  1) 시멘트혼화용 폴리머</t>
  </si>
  <si>
    <t xml:space="preserve">     품질시험비</t>
  </si>
  <si>
    <t>부착강도-표준</t>
    <phoneticPr fontId="6" type="noConversion"/>
  </si>
  <si>
    <t>회</t>
  </si>
  <si>
    <t>GZC0306C01</t>
  </si>
  <si>
    <t>■조사-2601-경기도</t>
  </si>
  <si>
    <t>습기투과성</t>
    <phoneticPr fontId="6" type="noConversion"/>
  </si>
  <si>
    <t>GZC0306C02</t>
  </si>
  <si>
    <t>시편제작비</t>
    <phoneticPr fontId="6" type="noConversion"/>
  </si>
  <si>
    <t>GZC0306C03</t>
  </si>
  <si>
    <t>인장성능-신장율</t>
    <phoneticPr fontId="6" type="noConversion"/>
  </si>
  <si>
    <t>GZC0306C04</t>
  </si>
  <si>
    <t>조건수수료</t>
    <phoneticPr fontId="6" type="noConversion"/>
  </si>
  <si>
    <t>GZC0306C05</t>
  </si>
  <si>
    <t>흡수량</t>
    <phoneticPr fontId="6" type="noConversion"/>
  </si>
  <si>
    <t>GZC0306C06</t>
  </si>
  <si>
    <t>인장성능-인장강도</t>
    <phoneticPr fontId="6" type="noConversion"/>
  </si>
  <si>
    <t>GZC0306C07</t>
  </si>
  <si>
    <t>내투수성</t>
    <phoneticPr fontId="6" type="noConversion"/>
  </si>
  <si>
    <t>GZC0306C08</t>
  </si>
  <si>
    <t>다. 열차접근경보앱</t>
  </si>
  <si>
    <t xml:space="preserve">     열차접근경보앱</t>
  </si>
  <si>
    <t>임대,6개월이상(2대)</t>
  </si>
  <si>
    <t>개월</t>
  </si>
  <si>
    <t>#.21</t>
  </si>
  <si>
    <t>■견적</t>
  </si>
  <si>
    <t>PJAC020222</t>
  </si>
  <si>
    <t xml:space="preserve">     열차접근경보앱 연동장치</t>
  </si>
  <si>
    <t>set</t>
  </si>
  <si>
    <t>GPJB078-005</t>
  </si>
  <si>
    <t>◇견적-중앙선(221031)</t>
  </si>
  <si>
    <t>라. 폐기물처리비</t>
  </si>
  <si>
    <t xml:space="preserve">     건설폐기물운반비(24톤덤프)</t>
  </si>
  <si>
    <t>ℓ=30km이하(상차비제외)</t>
  </si>
  <si>
    <t>ton</t>
  </si>
  <si>
    <t>GS42-030124</t>
  </si>
  <si>
    <t>■조사-2601-물자</t>
  </si>
  <si>
    <t xml:space="preserve">     건설폐기물처리비</t>
  </si>
  <si>
    <t>GS42-001</t>
  </si>
  <si>
    <t>도  급  예  산  내  역  서</t>
    <phoneticPr fontId="8" type="noConversion"/>
  </si>
  <si>
    <t>공      사       명</t>
    <phoneticPr fontId="8" type="noConversion"/>
  </si>
  <si>
    <t>영동선 오십천19교 외 6개소 교량 단면보강 개량공사</t>
    <phoneticPr fontId="6" type="noConversion"/>
  </si>
  <si>
    <t>공    사    금    액</t>
    <phoneticPr fontId="8" type="noConversion"/>
  </si>
  <si>
    <t>공    사    종    류</t>
    <phoneticPr fontId="8" type="noConversion"/>
  </si>
  <si>
    <t>규        격</t>
    <phoneticPr fontId="8" type="noConversion"/>
  </si>
  <si>
    <t>단 위</t>
    <phoneticPr fontId="8" type="noConversion"/>
  </si>
  <si>
    <t>수   량</t>
    <phoneticPr fontId="8" type="noConversion"/>
  </si>
  <si>
    <t>단   가</t>
    <phoneticPr fontId="8" type="noConversion"/>
  </si>
  <si>
    <t>금      액</t>
    <phoneticPr fontId="8" type="noConversion"/>
  </si>
  <si>
    <t>기    사</t>
    <phoneticPr fontId="8" type="noConversion"/>
  </si>
  <si>
    <t>▣ 영동선 오십천19교 외 6개소 교량 단면보강 개량공사</t>
    <phoneticPr fontId="6" type="noConversion"/>
  </si>
  <si>
    <t>직노×19.5%</t>
    <phoneticPr fontId="6" type="noConversion"/>
  </si>
  <si>
    <t>(재+직노)×3.15%</t>
    <phoneticPr fontId="6" type="noConversion"/>
  </si>
  <si>
    <t xml:space="preserve">  거. 하도급대금지급보증수수료</t>
    <phoneticPr fontId="6" type="noConversion"/>
  </si>
  <si>
    <t>직접공사비×0.081%</t>
    <phoneticPr fontId="6" type="noConversion"/>
  </si>
  <si>
    <t xml:space="preserve">  너. 기타법정경비(시민안전관리비)</t>
    <phoneticPr fontId="6" type="noConversion"/>
  </si>
  <si>
    <t xml:space="preserve"> 7. 평릉천교(묵호항선)</t>
    <phoneticPr fontId="6" type="noConversion"/>
  </si>
  <si>
    <t>건설안전관리비(통행안전대책비용)</t>
    <phoneticPr fontId="6" type="noConversion"/>
  </si>
  <si>
    <t xml:space="preserve">  1) 시멘트혼화용 폴리머</t>
    <phoneticPr fontId="6" type="noConversion"/>
  </si>
  <si>
    <t>부착강도-표준</t>
    <phoneticPr fontId="6" type="noConversion"/>
  </si>
  <si>
    <t>습기투과성</t>
    <phoneticPr fontId="6" type="noConversion"/>
  </si>
  <si>
    <t>시편제작비</t>
    <phoneticPr fontId="6" type="noConversion"/>
  </si>
  <si>
    <t>인장성능-신장율</t>
    <phoneticPr fontId="6" type="noConversion"/>
  </si>
  <si>
    <t>조건수수료</t>
    <phoneticPr fontId="6" type="noConversion"/>
  </si>
  <si>
    <t>흡수량</t>
    <phoneticPr fontId="6" type="noConversion"/>
  </si>
  <si>
    <t>인장성능-인장강도</t>
    <phoneticPr fontId="6" type="noConversion"/>
  </si>
  <si>
    <t>내투수성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</si>
</sst>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0.0%"/>
    <numFmt numFmtId="177" formatCode="0.000%"/>
    <numFmt numFmtId="178" formatCode="_(* #,##0.00_);_(* \(#,##0.00\);_(* &quot;-&quot;??_);_(@_)"/>
    <numFmt numFmtId="179" formatCode="_(* #,##0_);_(* \(#,##0\);_(* &quot;-&quot;??_);_(@_)"/>
    <numFmt numFmtId="180" formatCode="General;\-General\,&quot;&quot;;@"/>
    <numFmt numFmtId="181" formatCode="#,###;\-#,###;&quot;&quot;;@"/>
    <numFmt numFmtId="182" formatCode="#,###.00;\-#,###.00;&quot;&quot;;@"/>
    <numFmt numFmtId="183" formatCode="\(&quot;₩&quot;#,##0_)\);[Red]\(&quot;₩&quot;#,##0\)"/>
    <numFmt numFmtId="184" formatCode="_-* #,##0.00_-;\-* #,##0.00_-;_-* &quot;-&quot;_-;_-@_-"/>
  </numFmts>
  <fonts count="21" x14ac:knownFonts="1">
    <font>
      <sz val="8"/>
      <color indexed="8"/>
      <name val="굴림"/>
      <family val="3"/>
      <charset val="129"/>
    </font>
    <font>
      <sz val="10"/>
      <color indexed="8"/>
      <name val="Arial"/>
      <family val="2"/>
    </font>
    <font>
      <b/>
      <sz val="20"/>
      <color indexed="8"/>
      <name val="Arial"/>
      <family val="2"/>
    </font>
    <font>
      <sz val="8"/>
      <name val="맑은 고딕"/>
      <family val="2"/>
      <charset val="129"/>
      <scheme val="minor"/>
    </font>
    <font>
      <b/>
      <sz val="9"/>
      <color indexed="8"/>
      <name val="굴림체"/>
      <family val="3"/>
    </font>
    <font>
      <sz val="9"/>
      <color indexed="8"/>
      <name val="굴림체"/>
      <family val="3"/>
    </font>
    <font>
      <sz val="8"/>
      <name val="굴림"/>
      <family val="3"/>
      <charset val="129"/>
    </font>
    <font>
      <sz val="8"/>
      <color indexed="8"/>
      <name val="굴림"/>
      <family val="3"/>
      <charset val="129"/>
    </font>
    <font>
      <sz val="8"/>
      <name val="돋움"/>
      <family val="3"/>
      <charset val="129"/>
    </font>
    <font>
      <sz val="9"/>
      <color theme="1"/>
      <name val="굴림체"/>
      <family val="3"/>
    </font>
    <font>
      <sz val="9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u/>
      <sz val="8"/>
      <color indexed="30"/>
      <name val="굴림"/>
      <family val="3"/>
      <charset val="129"/>
    </font>
    <font>
      <sz val="8"/>
      <color indexed="22"/>
      <name val="굴림"/>
      <family val="3"/>
      <charset val="129"/>
    </font>
    <font>
      <b/>
      <u/>
      <sz val="20"/>
      <name val="돋움체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9"/>
      <name val="굴림체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8" fontId="7" fillId="0" borderId="0"/>
    <xf numFmtId="9" fontId="7" fillId="0" borderId="0"/>
    <xf numFmtId="0" fontId="1" fillId="0" borderId="0"/>
    <xf numFmtId="0" fontId="18" fillId="0" borderId="0">
      <alignment vertical="center"/>
    </xf>
  </cellStyleXfs>
  <cellXfs count="98">
    <xf numFmtId="0" fontId="0" fillId="0" borderId="0" xfId="0"/>
    <xf numFmtId="0" fontId="2" fillId="0" borderId="0" xfId="3" applyFont="1" applyAlignment="1">
      <alignment horizontal="center" vertical="center"/>
    </xf>
    <xf numFmtId="0" fontId="1" fillId="0" borderId="0" xfId="3"/>
    <xf numFmtId="0" fontId="1" fillId="0" borderId="0" xfId="3"/>
    <xf numFmtId="3" fontId="4" fillId="0" borderId="1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horizontal="left" vertical="center"/>
    </xf>
    <xf numFmtId="3" fontId="5" fillId="0" borderId="1" xfId="3" applyNumberFormat="1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right" vertical="center"/>
    </xf>
    <xf numFmtId="176" fontId="7" fillId="0" borderId="1" xfId="2" applyNumberFormat="1" applyBorder="1"/>
    <xf numFmtId="3" fontId="5" fillId="0" borderId="3" xfId="3" applyNumberFormat="1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vertical="center"/>
    </xf>
    <xf numFmtId="3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center" vertical="center"/>
    </xf>
    <xf numFmtId="3" fontId="5" fillId="2" borderId="1" xfId="3" applyNumberFormat="1" applyFont="1" applyFill="1" applyBorder="1" applyAlignment="1">
      <alignment vertical="center"/>
    </xf>
    <xf numFmtId="176" fontId="7" fillId="2" borderId="1" xfId="2" quotePrefix="1" applyNumberFormat="1" applyFill="1" applyBorder="1"/>
    <xf numFmtId="10" fontId="7" fillId="0" borderId="1" xfId="2" quotePrefix="1" applyNumberFormat="1" applyBorder="1"/>
    <xf numFmtId="3" fontId="1" fillId="0" borderId="0" xfId="3" applyNumberFormat="1"/>
    <xf numFmtId="177" fontId="7" fillId="0" borderId="1" xfId="2" quotePrefix="1" applyNumberFormat="1" applyBorder="1"/>
    <xf numFmtId="176" fontId="7" fillId="0" borderId="1" xfId="2" quotePrefix="1" applyNumberFormat="1" applyBorder="1"/>
    <xf numFmtId="3" fontId="9" fillId="0" borderId="1" xfId="3" applyNumberFormat="1" applyFont="1" applyBorder="1" applyAlignment="1">
      <alignment vertical="center"/>
    </xf>
    <xf numFmtId="3" fontId="9" fillId="0" borderId="1" xfId="3" applyNumberFormat="1" applyFont="1" applyBorder="1" applyAlignment="1">
      <alignment horizontal="left" vertical="center"/>
    </xf>
    <xf numFmtId="3" fontId="9" fillId="2" borderId="1" xfId="3" applyNumberFormat="1" applyFont="1" applyFill="1" applyBorder="1" applyAlignment="1">
      <alignment vertical="center"/>
    </xf>
    <xf numFmtId="10" fontId="7" fillId="2" borderId="1" xfId="2" quotePrefix="1" applyNumberFormat="1" applyFill="1" applyBorder="1"/>
    <xf numFmtId="3" fontId="9" fillId="2" borderId="1" xfId="3" quotePrefix="1" applyNumberFormat="1" applyFont="1" applyFill="1" applyBorder="1" applyAlignment="1">
      <alignment horizontal="left" vertical="center"/>
    </xf>
    <xf numFmtId="3" fontId="9" fillId="2" borderId="1" xfId="3" applyNumberFormat="1" applyFont="1" applyFill="1" applyBorder="1" applyAlignment="1">
      <alignment horizontal="left" vertical="center"/>
    </xf>
    <xf numFmtId="177" fontId="7" fillId="2" borderId="1" xfId="2" quotePrefix="1" applyNumberFormat="1" applyFill="1" applyBorder="1"/>
    <xf numFmtId="10" fontId="7" fillId="2" borderId="1" xfId="2" applyNumberFormat="1" applyFill="1" applyBorder="1"/>
    <xf numFmtId="176" fontId="7" fillId="2" borderId="1" xfId="2" applyNumberFormat="1" applyFill="1" applyBorder="1"/>
    <xf numFmtId="3" fontId="5" fillId="0" borderId="5" xfId="3" applyNumberFormat="1" applyFont="1" applyBorder="1" applyAlignment="1">
      <alignment horizontal="center" vertical="center"/>
    </xf>
    <xf numFmtId="3" fontId="5" fillId="0" borderId="6" xfId="3" applyNumberFormat="1" applyFont="1" applyBorder="1" applyAlignment="1">
      <alignment horizontal="center" vertical="center"/>
    </xf>
    <xf numFmtId="3" fontId="9" fillId="2" borderId="1" xfId="3" applyNumberFormat="1" applyFont="1" applyFill="1" applyBorder="1" applyAlignment="1">
      <alignment horizontal="right" vertical="center"/>
    </xf>
    <xf numFmtId="176" fontId="10" fillId="2" borderId="1" xfId="2" applyNumberFormat="1" applyFont="1" applyFill="1" applyBorder="1"/>
    <xf numFmtId="0" fontId="1" fillId="0" borderId="0" xfId="3" applyAlignment="1">
      <alignment vertical="center"/>
    </xf>
    <xf numFmtId="179" fontId="7" fillId="0" borderId="0" xfId="1" applyNumberFormat="1"/>
    <xf numFmtId="0" fontId="11" fillId="0" borderId="0" xfId="0" applyFont="1" applyAlignment="1">
      <alignment horizontal="center" vertical="center"/>
    </xf>
    <xf numFmtId="180" fontId="0" fillId="3" borderId="7" xfId="0" applyNumberFormat="1" applyFill="1" applyBorder="1" applyAlignment="1">
      <alignment horizontal="center" vertical="center"/>
    </xf>
    <xf numFmtId="180" fontId="0" fillId="3" borderId="8" xfId="0" applyNumberFormat="1" applyFill="1" applyBorder="1" applyAlignment="1">
      <alignment horizontal="center" vertical="center"/>
    </xf>
    <xf numFmtId="180" fontId="0" fillId="3" borderId="9" xfId="0" applyNumberFormat="1" applyFill="1" applyBorder="1" applyAlignment="1">
      <alignment horizontal="center" vertical="center" wrapText="1"/>
    </xf>
    <xf numFmtId="180" fontId="0" fillId="3" borderId="10" xfId="0" applyNumberFormat="1" applyFill="1" applyBorder="1" applyAlignment="1">
      <alignment horizontal="center" vertical="center"/>
    </xf>
    <xf numFmtId="180" fontId="0" fillId="3" borderId="11" xfId="0" applyNumberFormat="1" applyFill="1" applyBorder="1" applyAlignment="1">
      <alignment horizontal="center" vertical="center"/>
    </xf>
    <xf numFmtId="180" fontId="0" fillId="3" borderId="11" xfId="0" applyNumberFormat="1" applyFill="1" applyBorder="1" applyAlignment="1">
      <alignment horizontal="center" vertical="center"/>
    </xf>
    <xf numFmtId="180" fontId="0" fillId="3" borderId="12" xfId="0" applyNumberForma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13" xfId="0" applyNumberFormat="1" applyBorder="1" applyAlignment="1">
      <alignment vertical="center"/>
    </xf>
    <xf numFmtId="180" fontId="0" fillId="0" borderId="1" xfId="0" applyNumberFormat="1" applyBorder="1" applyAlignment="1">
      <alignment vertical="center"/>
    </xf>
    <xf numFmtId="181" fontId="0" fillId="0" borderId="1" xfId="0" applyNumberFormat="1" applyBorder="1" applyAlignment="1">
      <alignment vertical="center"/>
    </xf>
    <xf numFmtId="180" fontId="0" fillId="0" borderId="14" xfId="0" applyNumberFormat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81" fontId="0" fillId="0" borderId="0" xfId="0" applyNumberFormat="1"/>
    <xf numFmtId="182" fontId="0" fillId="0" borderId="1" xfId="0" applyNumberFormat="1" applyBorder="1" applyAlignment="1">
      <alignment vertical="center"/>
    </xf>
    <xf numFmtId="180" fontId="0" fillId="0" borderId="13" xfId="0" applyNumberFormat="1" applyFill="1" applyBorder="1" applyAlignment="1">
      <alignment vertical="center"/>
    </xf>
    <xf numFmtId="180" fontId="0" fillId="0" borderId="1" xfId="0" applyNumberFormat="1" applyFill="1" applyBorder="1" applyAlignment="1">
      <alignment vertical="center"/>
    </xf>
    <xf numFmtId="182" fontId="0" fillId="0" borderId="1" xfId="0" applyNumberFormat="1" applyFill="1" applyBorder="1" applyAlignment="1">
      <alignment vertical="center"/>
    </xf>
    <xf numFmtId="181" fontId="0" fillId="0" borderId="1" xfId="0" applyNumberFormat="1" applyFill="1" applyBorder="1" applyAlignment="1">
      <alignment vertical="center"/>
    </xf>
    <xf numFmtId="180" fontId="0" fillId="0" borderId="14" xfId="0" applyNumberFormat="1" applyFill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180" fontId="0" fillId="0" borderId="10" xfId="0" applyNumberFormat="1" applyBorder="1" applyAlignment="1">
      <alignment horizontal="center" vertical="center"/>
    </xf>
    <xf numFmtId="180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178" fontId="0" fillId="0" borderId="0" xfId="1" applyFont="1"/>
    <xf numFmtId="0" fontId="15" fillId="6" borderId="1" xfId="0" applyFont="1" applyFill="1" applyBorder="1" applyAlignment="1">
      <alignment horizontal="center" vertical="center"/>
    </xf>
    <xf numFmtId="3" fontId="15" fillId="6" borderId="1" xfId="0" applyNumberFormat="1" applyFont="1" applyFill="1" applyBorder="1" applyAlignment="1">
      <alignment horizontal="left" vertical="center" indent="1"/>
    </xf>
    <xf numFmtId="0" fontId="15" fillId="6" borderId="1" xfId="0" applyFont="1" applyFill="1" applyBorder="1" applyAlignment="1">
      <alignment horizontal="left" vertical="center" indent="1"/>
    </xf>
    <xf numFmtId="183" fontId="16" fillId="6" borderId="1" xfId="0" applyNumberFormat="1" applyFont="1" applyFill="1" applyBorder="1" applyAlignment="1">
      <alignment horizontal="left" vertical="center" indent="1"/>
    </xf>
    <xf numFmtId="0" fontId="16" fillId="6" borderId="1" xfId="0" applyFont="1" applyFill="1" applyBorder="1" applyAlignment="1">
      <alignment horizontal="left" vertical="center" indent="1"/>
    </xf>
    <xf numFmtId="4" fontId="15" fillId="6" borderId="1" xfId="0" applyNumberFormat="1" applyFont="1" applyFill="1" applyBorder="1" applyAlignment="1">
      <alignment horizontal="center" vertical="center"/>
    </xf>
    <xf numFmtId="180" fontId="17" fillId="0" borderId="1" xfId="0" applyNumberFormat="1" applyFont="1" applyBorder="1" applyAlignment="1">
      <alignment vertical="center"/>
    </xf>
    <xf numFmtId="181" fontId="17" fillId="0" borderId="1" xfId="0" applyNumberFormat="1" applyFont="1" applyBorder="1" applyAlignment="1">
      <alignment vertical="center"/>
    </xf>
    <xf numFmtId="181" fontId="17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3" fontId="5" fillId="0" borderId="1" xfId="4" applyNumberFormat="1" applyFont="1" applyBorder="1" applyAlignment="1">
      <alignment vertical="center"/>
    </xf>
    <xf numFmtId="3" fontId="4" fillId="0" borderId="1" xfId="4" applyNumberFormat="1" applyFont="1" applyBorder="1" applyAlignment="1">
      <alignment horizontal="right" vertical="center"/>
    </xf>
    <xf numFmtId="178" fontId="19" fillId="0" borderId="0" xfId="1" applyFont="1"/>
    <xf numFmtId="0" fontId="19" fillId="0" borderId="0" xfId="0" applyFont="1"/>
    <xf numFmtId="180" fontId="9" fillId="0" borderId="1" xfId="0" applyNumberFormat="1" applyFont="1" applyBorder="1" applyAlignment="1">
      <alignment horizontal="center" vertical="center" shrinkToFit="1"/>
    </xf>
    <xf numFmtId="4" fontId="9" fillId="0" borderId="1" xfId="0" applyNumberFormat="1" applyFont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 vertical="center"/>
    </xf>
    <xf numFmtId="41" fontId="0" fillId="0" borderId="0" xfId="0" applyNumberFormat="1"/>
    <xf numFmtId="3" fontId="5" fillId="0" borderId="1" xfId="4" applyNumberFormat="1" applyFont="1" applyFill="1" applyBorder="1" applyAlignment="1">
      <alignment vertical="center"/>
    </xf>
    <xf numFmtId="3" fontId="4" fillId="0" borderId="1" xfId="4" applyNumberFormat="1" applyFont="1" applyFill="1" applyBorder="1" applyAlignment="1">
      <alignment horizontal="right" vertical="center"/>
    </xf>
    <xf numFmtId="184" fontId="0" fillId="0" borderId="0" xfId="1" applyNumberFormat="1" applyFont="1"/>
    <xf numFmtId="3" fontId="5" fillId="0" borderId="1" xfId="4" applyNumberFormat="1" applyFont="1" applyBorder="1" applyAlignment="1">
      <alignment horizontal="right" vertical="center"/>
    </xf>
    <xf numFmtId="3" fontId="5" fillId="0" borderId="1" xfId="4" applyNumberFormat="1" applyFont="1" applyBorder="1" applyAlignment="1">
      <alignment horizontal="center" vertical="center" shrinkToFit="1"/>
    </xf>
    <xf numFmtId="4" fontId="5" fillId="0" borderId="1" xfId="4" applyNumberFormat="1" applyFont="1" applyBorder="1" applyAlignment="1">
      <alignment horizontal="center" vertical="center"/>
    </xf>
    <xf numFmtId="41" fontId="19" fillId="0" borderId="0" xfId="0" applyNumberFormat="1" applyFont="1"/>
    <xf numFmtId="3" fontId="20" fillId="0" borderId="1" xfId="4" applyNumberFormat="1" applyFont="1" applyBorder="1" applyAlignment="1">
      <alignment vertical="center"/>
    </xf>
    <xf numFmtId="0" fontId="0" fillId="0" borderId="1" xfId="0" applyBorder="1"/>
    <xf numFmtId="3" fontId="20" fillId="0" borderId="1" xfId="4" applyNumberFormat="1" applyFont="1" applyBorder="1" applyAlignment="1">
      <alignment horizontal="right" vertical="center"/>
    </xf>
    <xf numFmtId="0" fontId="5" fillId="0" borderId="1" xfId="4" applyFont="1" applyBorder="1" applyAlignment="1">
      <alignment horizontal="center" vertical="center" shrinkToFit="1"/>
    </xf>
    <xf numFmtId="4" fontId="5" fillId="0" borderId="1" xfId="4" applyNumberFormat="1" applyFont="1" applyBorder="1" applyAlignment="1">
      <alignment horizontal="center"/>
    </xf>
    <xf numFmtId="4" fontId="0" fillId="0" borderId="0" xfId="0" applyNumberFormat="1"/>
  </cellXfs>
  <cellStyles count="5">
    <cellStyle name="백분율" xfId="2" builtinId="5"/>
    <cellStyle name="쉼표 [0]" xfId="1" builtinId="6"/>
    <cellStyle name="표준" xfId="0" builtinId="0"/>
    <cellStyle name="표준 2" xfId="4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" Type="http://schemas.openxmlformats.org/officeDocument/2006/relationships/externalLink" Target="externalLinks/externalLink4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2026/3.%20&#44053;&#50896;&#48376;&#48512;/7.%20&#50689;&#46041;&#49440;%20&#50724;&#49901;&#52380;19&#44368;%20&#50808;%206&#44060;&#49548;%20&#44368;&#47049;%20&#45800;&#47732;&#48372;&#44053;%20&#44060;&#47049;&#44277;&#49324;(&#49884;&#49444;&#52376;%20&#51060;&#51116;&#51456;)/1.%20&#44228;&#50557;&#50836;&#52397;/2.%20&#49444;&#44228;&#46020;&#49436;/2.%20&#45800;&#44032;&#49328;&#52636;&#49436;(&#50689;&#46041;&#49440;%20&#50724;&#49901;&#52380;19&#44368;%20&#50808;%206&#44060;&#49548;%20&#44368;&#47049;%20&#45800;&#47732;&#48372;&#44053;%20&#44060;&#47049;&#44277;&#4932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456;&#52384;\&#44277;&#50976;\DOO-SAN\&#48372;-&#44592;&#46181;\&#44592;&#461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0976;&#49437;\&#50980;&#50976;&#49437;\&#51088;&#47308;&#44277;&#50976;\&#46041;&#50577;&#46041;&#51652;&#51077;&#47196;\&#49688;&#47049;\&#51204;&#52404;&#48516;-&#52572;&#51333;\Book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40;&#51333;\C\XECELL\&#49548;&#50577;2-P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648;&#50689;\D\KHJ\XLS\RC&#49836;&#46972;&#48652;\&#54620;&#44221;\&#51473;&#49328;&#4436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51652;&#46041;/&#51064;&#44257;&#44368;/&#51064;&#44257;&#4436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1064;&#50857;\&#51204;&#46972;&#49440;&#54633;&#49324;&#46020;\data\&#51204;&#46972;&#49440;\&#44277;&#50976;\&#51228;&#52380;&#49688;&#47049;&#52572;&#51333;\1-2&#48376;&#49440;&#48512;&#49549;\1-2-2&#48376;&#49440;&#50745;&#48317;\&#48376;&#49440;&#48512;&#49549;&#52509;&#44292;&#49688;&#4704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ksoonseung\&#45824;&#51221;&#44256;&#44032;%20&#48320;&#44221;&#49444;&#44228;2&#52264;&#48516;(0803)\project\&#46041;&#47749;\&#51109;&#54637;&#49440;\&#44396;&#51312;&#44228;&#49328;\BO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51652;&#46041;/&#51652;&#51204;&#44368;/&#51652;&#51204;&#4436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97BUN\DANG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77;&#52272;\&#48372;&#50896;&#52488;\DATABANK\2000\&#52509;&#49888;&#45824;\&#44277;&#45236;&#50669;\MSOffice\Excel\9706F\OUT\Y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2384;&#44428;\&#54532;&#47196;&#51117;&#53944;\My%20Documents\&#44592;&#53440;\projct\ANSAN\EXL\GONG181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kim\c\&#51221;&#49440;&#51060;&#52980;&#54504;&#53552;\sl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5824;&#49688;\&#47196;&#52972;%20&#46356;&#49828;&#53356;%20(c)\&#44032;&#51221;&#44552;&#49328;\&#49444;&#44228;\&#46020;&#47196;\&#50948;&#54744;&#46020;&#47196;\&#50948;&#54744;&#46020;&#47196;&#44060;&#49440;&#49324;&#50629;(&#44305;&#51452;&#44397;&#46020;&#44288;&#47532;&#49548;&amp;2000.7)\&#54532;&#47196;&#51117;&#53944;1,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51652;&#46041;/&#51064;&#44257;&#44368;/&#51064;&#44257;&#44368;&#49345;&#485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345;&#50676;\&#50676;&#51060;&#50752;%20&#54632;&#44760;\&#44277;&#50976;&#48169;\&#45236;&#45909;&#51228;2&#44368;\&#49688;&#47049;\MODEN-JOB\&#44277;&#50976;\s&amp;t&#50644;&#51648;&#45768;&#50612;&#47553;\&#54620;&#46041;&#50724;\&#54616;&#48512;&#44396;&#51312;\&#44368;&#44033;&#44228;&#49328;\T%20&#54805;&#44368;&#44033;\&#44228;&#49328;&#49436;\&#49368;&#54540;\T%20&#54805;%20&#44368;&#44033;\PSC%20BEAM\cal\CAL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40;&#51333;\C\KHJ\XLS\RC&#49836;&#46972;&#48652;\&#54620;&#44221;\&#51473;&#49328;&#4436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788;&#55148;\&#51077;&#52272;\&#49888;&#54788;&#55148;\DATABANK\2000\&#52509;&#49888;&#45824;\&#44277;&#45236;&#50669;\MSOffice\Excel\9706F\OUT\Y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2509;&#44292;&#54364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4732;\&#50689;&#50900;&#52572;&#51333;(2.2\CIVIL\EXCLE\DAT\&#44256;&#50577;&#44288;&#5111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73;&#49328;&#4436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689;&#51116;\&#49444;&#44228;&#48320;&#44221;\&#49345;&#49688;&#46020;&#51060;&#49444;\&#48372;&#46020;&#50672;&#4943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345;&#50676;\&#50676;&#51060;&#50752;%20&#54632;&#44760;\Project-1\&#54633;&#45909;-&#49888;&#47168;&#50896;\&#47564;&#50689;&#44172;&#49328;&#49436;\MAINST~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648;&#50689;\D\KHJ\XLS\DATA\&#51473;&#49328;&#4436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\My%20Documents\Khdata99\&#54620;&#44397;&#51204;&#47141;\&#49888;&#49457;&#45224;-&#44552;&#44257;\&#49888;&#49457;&#45224;&#53804;&#52272;&#45236;&#50669;(1&#48264;&#45236;&#50669;)(2)\KHDATA\&#44288;&#47532;&#52397;\&#51652;&#51452;&#50864;&#54924;\&#53664;&#52384;&#51032;&#472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55148;\&#49688;&#47049;\MSOFFICE\EXCEL\HBH\&#44368;&#4582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4221;&#50528;\&#50896;&#44032;&#44228;&#49328;(7&#50900;)\&#44396;&#50724;&#52488;&#46321;\&#49888;&#54788;&#55148;\DATABANK\2000\&#52509;&#49888;&#45824;\&#44277;&#45236;&#50669;\MSOffice\Excel\9706F\OUT\Y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688;&#46041;\&#44277;&#50976;%20&#47928;&#49436;\drive(D)\&#44228;&#49328;&#49436;&#52384;\&#51312;&#460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SOffice\Excel\&#49444;&#44228;&#49436;\&#49688;&#47785;&#51068;&#5094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512;&#49436;&#44277;&#50976;/&#46028;&#47609;&#51060;/2.%20&#48376;&#49440;&#44060;&#52265;/2.5%20&#44396;&#51312;&#47932;&#44277;/2.5%20&#44396;&#51312;&#47932;&#44277;(752)/My%20Documents/HB/&#45824;&#52285;&#49688;&#4704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ter\&#51089;&#50629;&#51652;&#54665;&#51473;%20(e)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9688;&#47785;&#51068;&#5094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IVIL\EXCLE\DAT\&#44256;&#50577;&#44288;&#51116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77;&#50976;&#51088;&#47308;&#48169;/&#49444;&#44228;&#48169;/GUSI/DAN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1064;&#50857;\&#51204;&#46972;&#49440;&#51089;&#50629;\MSOFFICE\EXCEL\HBH\&#44368;&#45824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1\&#44592;&#44228;&#44277;&#50976;\&#44592;&#44228;&#48512;_DATA99\&#51204;&#51452;&#52392;&#45800;\xls\tot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4732;\&#50689;&#50900;&#52572;&#51333;(2.2\1&#52397;&#49328;&#47732;\&#49688;&#47049;\CIVIL\EXCLE\DAT\&#44256;&#50577;&#44288;&#5111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&#52397;&#49328;&#47732;\&#49688;&#47049;\CIVIL\EXCLE\DAT\&#44256;&#50577;&#44288;&#5111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9;&#50629;\&#51201;&#44201;\2000\00-15(&#44160;&#45800;&#44256;)-16\&#45236;&#50669;\&#51109;&#54617;&#44148;&#49444;(&#54616;&#46020;&#44553;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9444;&#44228;/&#46020;&#47196;/&#50948;&#54744;&#46020;&#47196;/&#50948;&#54744;&#46020;&#47196;&#44060;&#49440;&#49324;&#50629;(&#44305;&#51452;&#44397;&#46020;&#44288;&#47532;&#49548;&amp;2000.7)/&#54532;&#47196;&#51117;&#53944;1,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5-csm\c\P-Iso\Calc-St2\ILLU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han/Downloads/5.%20&#51089;&#50629;/&#44368;&#47049;&#48372;&#49688;/2019&#45380;%20&#53664;&#47785;&#44277;&#49324;/13_&#48512;&#44257;&#52380;&#44368;%20&#52264;&#47049;&#54620;&#44228;&#53952;%20&#48372;&#49688;&#44277;&#49324;/2.%20&#44228;&#50557;&#50836;&#52397;/&#46020;&#44553;&#50696;&#49328;&#45236;&#50669;&#49436;(&#44368;&#50808;&#49440;%20&#45733;&#44257;~&#51032;&#51221;&#48512;&#50669;&#44036;%20&#48512;&#44257;&#52380;&#44368;%20&#52264;&#47049;&#54620;&#44228;&#53952;%20&#48372;&#49688;&#48372;&#44053;%20&#44592;&#53440;&#44277;&#49324;)_&#52572;&#51333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5824;&#49688;\C\&#49444;&#44228;\&#46020;&#47196;\&#50948;&#54744;&#46020;&#47196;\&#50948;&#54744;&#46020;&#47196;&#44060;&#49440;&#49324;&#50629;(&#44305;&#51452;&#44397;&#46020;&#44288;&#47532;&#49548;&amp;2000.7)\&#54532;&#47196;&#51117;&#53944;1,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49688;&#47049;&#49328;&#52636;&#49436;/&#48176;&#49688;&#53685;&#47928;/&#48176;&#49688;&#53685;&#47928;(109+16&#51340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16;&#50896;&#54840;\C\EXCEL\GOOMI\DOHWA0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Startup" Target="IC&#49688;&#47049;/&#48176;&#49688;&#44288;&#44277;(IC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49444;&#44228;&#50577;&#49885;/&#45800;&#44032;&#49328;&#52636;&#49436;(&#52572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49888;&#48513;&#50577;&#44396;/&#52628;&#44257;&#44368;-40M-&#48148;&#45797;&#54032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512;&#49436;&#44277;&#50976;/&#46028;&#47609;&#51060;/2.%20&#48376;&#49440;&#44060;&#52265;/2.5%20&#44396;&#51312;&#47932;&#44277;/2.5%20&#44396;&#51312;&#47932;&#44277;(752)/&#50668;&#44592;&#50640;%20&#45347;&#50612;/&#49688;&#47049;(&#47329;&#51204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305;&#46041;&#51228;&#50557;&#50526;&#48372;&#46020;&#50977;&#44368;CD&#51089;&#49457;/&#49345;-&#48372;&#52397;&#52380;&#44368;-st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wner/Local%20Settings/Temporary%20Internet%20Files/Content.IE5/I7ARA9QJ/kjs/&#49444;&#44228;&#48320;&#44221;/&#48320;&#44221;&#51089;&#50629;/DWG-LIST/&#51020;&#49885;&#50629;/HWP/&#49688;&#47049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4732;\&#50689;&#50900;&#52572;&#51333;(2.2\CIVIL\EXCLE\DAT\&#44288;&#51116;&#4730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396;&#48120;&#54788;&#51109;\&#51648;&#49440;\&#50516;&#44144;%20&#46263;&#52292;&#50880;&#44277;&#51228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\My%20Documents\Khdata99\&#44288;&#47532;&#52397;\&#49436;&#50872;\&#44053;&#48320;&#48513;&#47196;\My%20Documents\&#53456;&#51652;&#45840;\&#53664;&#52384;&#51032;&#4728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\&#44608;&#54788;&#49437;\2001&#44204;&#51201;\&#50896;&#45909;-&#44540;&#45909;\&#44032;&#49892;&#54665;%20&#48143;%20&#52509;&#44292;\&#53664;&#47785;&#44204;&#51201;2000\2000&#53664;&#47785;&#44204;&#51201;\20000525%20%20&#54868;&#54633;&#45824;&#44368;(&#51204;&#45224;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5&#51312;&#44221;&#44277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ksoonseung\&#45824;&#51221;&#44256;&#44032;%20&#48320;&#44221;&#49444;&#44228;2&#52264;&#48516;(0803)\BANDAL\EXCEL\RAHMEN\RAHMEN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MSOFFICE/EXCEL/HBH/&#44368;&#45824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16;&#50896;&#54840;\c\2003Pro-J\&#49884;&#44277;&#50756;&#47308;\&#50872;&#49328;&#50728;&#49328;1,2&#48512;&#46160;\&#44592;&#49457;&#44256;&#47928;&#49436;\&#52384;&#49328;&#44368;&#48372;&#49688;&#48372;&#44053;&#44277;&#49324;(2003&#45380;)\&#45236;&#50669;&#49436;-&#48320;&#44221;107\&#52384;&#49328;&#44368;&#49444;&#44228;&#49436;-&#49688;&#51221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KIM\&#44305;&#50577;&#54616;&#49688;&#44288;&#44144;\&#44305;&#50577;&#44288;&#44144;&#51221;&#48708;\&#44277;&#49324;&#48708;\&#44305;&#50577;&#51021;&#47732;&#51201;&#44396;&#51201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2380;&#51452;\d\&#49444;&#44228;\&#46020;&#47196;\&#50948;&#54744;&#46020;&#47196;\&#50948;&#54744;&#46020;&#47196;&#44060;&#49440;&#49324;&#50629;(&#44305;&#51452;&#44397;&#46020;&#44288;&#47532;&#49548;&amp;2000.7)\&#54532;&#47196;&#51117;&#53944;1,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40;&#51333;\C\TEST\&#51473;&#49328;&#443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원가계산서"/>
      <sheetName val="내역서"/>
      <sheetName val="일위대가목록"/>
      <sheetName val="일위대가_호표"/>
      <sheetName val="일위대가_산근"/>
      <sheetName val="중기사용료목록"/>
      <sheetName val="중기사용료"/>
      <sheetName val="자재"/>
      <sheetName val="중기기초자료"/>
      <sheetName val="자재조서"/>
      <sheetName val="노임"/>
      <sheetName val="경비"/>
      <sheetName val="품질시험비"/>
      <sheetName val="전역변수"/>
      <sheetName val="중기전역변수"/>
    </sheetNames>
    <sheetDataSet>
      <sheetData sheetId="0" refreshError="1"/>
      <sheetData sheetId="1"/>
      <sheetData sheetId="2"/>
      <sheetData sheetId="3">
        <row r="3">
          <cell r="F3">
            <v>0</v>
          </cell>
          <cell r="G3">
            <v>156891</v>
          </cell>
          <cell r="H3">
            <v>0</v>
          </cell>
        </row>
        <row r="4">
          <cell r="F4">
            <v>85282</v>
          </cell>
          <cell r="G4">
            <v>0</v>
          </cell>
          <cell r="H4">
            <v>0</v>
          </cell>
        </row>
        <row r="7">
          <cell r="F7">
            <v>1825</v>
          </cell>
          <cell r="G7">
            <v>84159</v>
          </cell>
          <cell r="H7">
            <v>3415</v>
          </cell>
        </row>
        <row r="9">
          <cell r="F9">
            <v>6614</v>
          </cell>
          <cell r="G9">
            <v>11634</v>
          </cell>
          <cell r="H9">
            <v>0</v>
          </cell>
        </row>
        <row r="10">
          <cell r="F10">
            <v>46128</v>
          </cell>
          <cell r="G10">
            <v>398224</v>
          </cell>
          <cell r="H10">
            <v>85552</v>
          </cell>
        </row>
        <row r="11">
          <cell r="F11">
            <v>0</v>
          </cell>
          <cell r="G11">
            <v>0</v>
          </cell>
          <cell r="H11">
            <v>1259438</v>
          </cell>
        </row>
        <row r="12">
          <cell r="F12">
            <v>0</v>
          </cell>
          <cell r="G12">
            <v>0</v>
          </cell>
          <cell r="H12">
            <v>1156838</v>
          </cell>
        </row>
        <row r="13">
          <cell r="F13">
            <v>0</v>
          </cell>
          <cell r="G13">
            <v>258102</v>
          </cell>
          <cell r="H13">
            <v>0</v>
          </cell>
        </row>
        <row r="14">
          <cell r="F14">
            <v>0</v>
          </cell>
          <cell r="G14">
            <v>172068</v>
          </cell>
          <cell r="H14">
            <v>0</v>
          </cell>
        </row>
        <row r="15">
          <cell r="F15">
            <v>0</v>
          </cell>
          <cell r="G15">
            <v>0</v>
          </cell>
          <cell r="H15">
            <v>147150</v>
          </cell>
        </row>
        <row r="16">
          <cell r="F16">
            <v>1443</v>
          </cell>
          <cell r="G16">
            <v>3632</v>
          </cell>
          <cell r="H16">
            <v>1511</v>
          </cell>
        </row>
        <row r="17">
          <cell r="F17">
            <v>14669</v>
          </cell>
          <cell r="G17">
            <v>93855</v>
          </cell>
          <cell r="H17">
            <v>22873</v>
          </cell>
        </row>
        <row r="18">
          <cell r="F18">
            <v>2298</v>
          </cell>
          <cell r="G18">
            <v>27162</v>
          </cell>
          <cell r="H18">
            <v>0</v>
          </cell>
        </row>
        <row r="19">
          <cell r="F19">
            <v>18027</v>
          </cell>
          <cell r="G19">
            <v>22296</v>
          </cell>
          <cell r="H19">
            <v>445</v>
          </cell>
        </row>
        <row r="20">
          <cell r="F20">
            <v>0</v>
          </cell>
          <cell r="G20">
            <v>0</v>
          </cell>
          <cell r="H20">
            <v>72546</v>
          </cell>
        </row>
        <row r="24">
          <cell r="F24">
            <v>138800</v>
          </cell>
          <cell r="G24">
            <v>93547</v>
          </cell>
          <cell r="H24">
            <v>3741</v>
          </cell>
        </row>
        <row r="25">
          <cell r="F25">
            <v>166560</v>
          </cell>
          <cell r="G25">
            <v>112257</v>
          </cell>
          <cell r="H25">
            <v>3741</v>
          </cell>
        </row>
        <row r="26">
          <cell r="F26">
            <v>251125</v>
          </cell>
          <cell r="G26">
            <v>132422</v>
          </cell>
          <cell r="H26">
            <v>3741</v>
          </cell>
        </row>
        <row r="27">
          <cell r="F27">
            <v>295685</v>
          </cell>
          <cell r="G27">
            <v>151132</v>
          </cell>
          <cell r="H27">
            <v>3741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6">
          <cell r="E16">
            <v>400</v>
          </cell>
        </row>
      </sheetData>
      <sheetData sheetId="11" refreshError="1"/>
      <sheetData sheetId="12">
        <row r="4">
          <cell r="D4">
            <v>0</v>
          </cell>
          <cell r="E4">
            <v>0</v>
          </cell>
          <cell r="F4">
            <v>700000</v>
          </cell>
        </row>
        <row r="7">
          <cell r="D7">
            <v>0</v>
          </cell>
          <cell r="E7">
            <v>0</v>
          </cell>
          <cell r="F7">
            <v>31142</v>
          </cell>
        </row>
        <row r="8">
          <cell r="D8">
            <v>0</v>
          </cell>
          <cell r="E8">
            <v>0</v>
          </cell>
          <cell r="F8">
            <v>16450</v>
          </cell>
        </row>
        <row r="9">
          <cell r="D9">
            <v>0</v>
          </cell>
          <cell r="E9">
            <v>0</v>
          </cell>
          <cell r="F9">
            <v>10000</v>
          </cell>
        </row>
        <row r="10">
          <cell r="D10">
            <v>0</v>
          </cell>
          <cell r="E10">
            <v>0</v>
          </cell>
          <cell r="F10">
            <v>256000</v>
          </cell>
        </row>
        <row r="11">
          <cell r="D11">
            <v>0</v>
          </cell>
          <cell r="E11">
            <v>0</v>
          </cell>
          <cell r="F11">
            <v>50000</v>
          </cell>
        </row>
        <row r="12">
          <cell r="D12">
            <v>0</v>
          </cell>
          <cell r="E12">
            <v>0</v>
          </cell>
          <cell r="F12">
            <v>5000</v>
          </cell>
        </row>
        <row r="13">
          <cell r="D13">
            <v>0</v>
          </cell>
          <cell r="E13">
            <v>0</v>
          </cell>
          <cell r="F13">
            <v>78000</v>
          </cell>
        </row>
        <row r="14">
          <cell r="D14">
            <v>0</v>
          </cell>
          <cell r="E14">
            <v>0</v>
          </cell>
          <cell r="F14">
            <v>20000</v>
          </cell>
        </row>
        <row r="15">
          <cell r="D15">
            <v>0</v>
          </cell>
          <cell r="E15">
            <v>0</v>
          </cell>
          <cell r="F15">
            <v>10000</v>
          </cell>
        </row>
        <row r="16">
          <cell r="D16">
            <v>0</v>
          </cell>
          <cell r="E16">
            <v>0</v>
          </cell>
          <cell r="F16">
            <v>40000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62-X방향 "/>
      <sheetName val="포장공(집계)"/>
      <sheetName val="#REF"/>
      <sheetName val="2.단면가정3.모델링"/>
      <sheetName val="1.설계조건"/>
      <sheetName val="철집"/>
      <sheetName val="연번2-1련(외관조사)"/>
      <sheetName val="연번2-1련손상종류"/>
      <sheetName val="연번2-2련(외관조사)"/>
      <sheetName val="연번2-2련손상종류"/>
      <sheetName val="수량산출서"/>
      <sheetName val="T형( 파일기초) 공현1교"/>
      <sheetName val="유림골조"/>
      <sheetName val="유림콘도"/>
      <sheetName val="Sheet4"/>
      <sheetName val="DATA"/>
      <sheetName val="8.수량산출 (2)"/>
      <sheetName val="총괄내역서"/>
      <sheetName val="1062-X방향_"/>
      <sheetName val="2_단면가정3_모델링"/>
      <sheetName val="type-1응력검토"/>
      <sheetName val="기둥"/>
      <sheetName val="입력자료"/>
      <sheetName val="1.1설계기준"/>
      <sheetName val="1.2해석단면및모델링"/>
      <sheetName val="1.8 결과요약"/>
      <sheetName val="1.7단면력도정리"/>
      <sheetName val="H-PILE"/>
      <sheetName val="3련 BOX"/>
      <sheetName val="2.단면가정"/>
      <sheetName val="3.(상시)구조해석"/>
      <sheetName val="3.바닥판설계"/>
      <sheetName val="PIPE ROOF"/>
      <sheetName val="토류공"/>
      <sheetName val="가설수로공"/>
      <sheetName val="일반총괄"/>
      <sheetName val="토공"/>
      <sheetName val="일반수량집계표"/>
      <sheetName val="2.철근집계"/>
      <sheetName val="철근산출(출력x)"/>
      <sheetName val="교각계산"/>
      <sheetName val="데이타"/>
      <sheetName val="슬래브집계(주동교)"/>
      <sheetName val="목표세부명세"/>
      <sheetName val="Sheet1"/>
      <sheetName val="예가표"/>
      <sheetName val="L형집계"/>
      <sheetName val="집계표"/>
      <sheetName val="공사개요"/>
      <sheetName val="BID"/>
      <sheetName val="8.PILE  (돌출)"/>
      <sheetName val="은행"/>
      <sheetName val="노임단가"/>
      <sheetName val="표층포설및다짐"/>
      <sheetName val="&lt;&lt;설계입력&gt;&gt;"/>
      <sheetName val="주형지지보"/>
      <sheetName val="입력-----&gt;출력제외"/>
      <sheetName val="3.하중계산"/>
      <sheetName val="단면_(2)"/>
      <sheetName val="단면가정"/>
      <sheetName val="철근단면적"/>
      <sheetName val="BOX(1_5X1_5)"/>
      <sheetName val="역T형"/>
      <sheetName val="1__설계조건_2_단면가정_3__하중계산"/>
      <sheetName val="A1"/>
      <sheetName val="출입구총집계"/>
      <sheetName val="DATA_입력란"/>
      <sheetName val="설계조건"/>
      <sheetName val="중기산출근거기초"/>
      <sheetName val="모형도"/>
      <sheetName val="1_설계기준"/>
      <sheetName val="주beam"/>
      <sheetName val="품셈TABLE"/>
      <sheetName val="말뚝기초"/>
      <sheetName val="입력DATA"/>
      <sheetName val="1_설계조건"/>
      <sheetName val="L_RPTA05_목록"/>
      <sheetName val="5_모델링"/>
      <sheetName val="01"/>
      <sheetName val="인사자료총집계"/>
      <sheetName val="COVER"/>
      <sheetName val="II손익관리"/>
      <sheetName val="3구간수량집계"/>
      <sheetName val="단면 (2)"/>
      <sheetName val="INPUT"/>
      <sheetName val="Tiepdia"/>
      <sheetName val="수량총괄표"/>
      <sheetName val="2.단면가정, 3.구조해석"/>
      <sheetName val="공예을"/>
      <sheetName val="L형옹벽철거"/>
      <sheetName val="철근량"/>
      <sheetName val="오수집계"/>
      <sheetName val="표준산식"/>
      <sheetName val="품셈(기초)"/>
      <sheetName val="조명시설"/>
      <sheetName val="woo(mac)"/>
      <sheetName val="찍기"/>
      <sheetName val="총괄표"/>
      <sheetName val="1.토공"/>
      <sheetName val="토량1-1"/>
      <sheetName val="3.공통공사대비"/>
      <sheetName val="내역서"/>
      <sheetName val="도급분설계내역집계표"/>
      <sheetName val="기계경비 (2)"/>
      <sheetName val="노임"/>
      <sheetName val="공사비대비표(자재비포함)"/>
      <sheetName val="6PILE  (돌출)"/>
      <sheetName val="선급금산출"/>
      <sheetName val="Eq. Mobilization"/>
      <sheetName val="입출재고현황 (2)"/>
      <sheetName val="Sheet1 (2)"/>
      <sheetName val="공사비증감"/>
      <sheetName val="1TL종점(1)"/>
      <sheetName val="Footing공-PY1, PY2"/>
      <sheetName val="철근집계"/>
      <sheetName val="자재집계"/>
      <sheetName val="공문"/>
      <sheetName val="하중계산"/>
      <sheetName val="본체"/>
      <sheetName val="총괄"/>
      <sheetName val="간지"/>
      <sheetName val="포장공수량집계표"/>
      <sheetName val="수량집계"/>
      <sheetName val="기기리스트"/>
      <sheetName val="접합단위수량"/>
      <sheetName val="맨홀조서"/>
      <sheetName val="Sheet2"/>
      <sheetName val="4.2 오수공수량집계"/>
      <sheetName val="차수공개요"/>
      <sheetName val="교각1"/>
      <sheetName val="강재집계표"/>
      <sheetName val="수량산출"/>
      <sheetName val="B"/>
      <sheetName val="cross beam"/>
      <sheetName val="1.표면보수 (기둥)  일위대가호표"/>
      <sheetName val="콘크리트 집계표(전체)"/>
      <sheetName val="구조물공"/>
      <sheetName val="배수공"/>
      <sheetName val="부대공"/>
      <sheetName val="포장공"/>
      <sheetName val="토사(PE)"/>
      <sheetName val="설계내역서"/>
      <sheetName val="평형별 세대수"/>
      <sheetName val="대비표"/>
      <sheetName val="내역서(마루공사)"/>
      <sheetName val="단가대비표"/>
      <sheetName val="부하(성남)"/>
      <sheetName val="입찰내역 발주처 양식"/>
      <sheetName val="부산제일극장"/>
      <sheetName val="부대내역"/>
      <sheetName val="지장물 이설수량집계"/>
      <sheetName val="예정(3)"/>
      <sheetName val="동원(3)"/>
      <sheetName val="실행간접비용"/>
      <sheetName val="H형강제원표"/>
      <sheetName val="제출내역 (2)"/>
      <sheetName val="이토변실"/>
      <sheetName val="BQMPALOC"/>
      <sheetName val="조달청적격심사"/>
      <sheetName val="JOIN(2span)"/>
      <sheetName val="바닥판"/>
      <sheetName val="주빔의 설계"/>
      <sheetName val="철근량산정및사용성검토"/>
      <sheetName val="자재단가"/>
      <sheetName val="배수내역"/>
      <sheetName val="COPING"/>
      <sheetName val="날개벽수량표"/>
      <sheetName val="EQUIPMENT -2"/>
      <sheetName val="TTL"/>
      <sheetName val="skelp 규격"/>
      <sheetName val="개별직종노임단가(2005.1)"/>
      <sheetName val="우배수"/>
      <sheetName val="차액보증"/>
      <sheetName val="실행철강하도"/>
      <sheetName val="입찰안"/>
      <sheetName val="Main"/>
      <sheetName val="CTEMCOST"/>
      <sheetName val="계수시트"/>
      <sheetName val="APT"/>
      <sheetName val="최적단면"/>
      <sheetName val="변경(1회)-"/>
      <sheetName val="DRUM"/>
      <sheetName val="연습"/>
      <sheetName val="신당동집계표"/>
      <sheetName val="무근깨기"/>
      <sheetName val="집계"/>
      <sheetName val="입력"/>
      <sheetName val="직관부"/>
      <sheetName val="연결부"/>
      <sheetName val="익일재굴착"/>
      <sheetName val="횡단굴착"/>
      <sheetName val="가정인입부"/>
      <sheetName val="원형변실"/>
      <sheetName val="중형변실"/>
      <sheetName val="이음부"/>
      <sheetName val="굴착평면도"/>
      <sheetName val="값"/>
      <sheetName val="보호통토공"/>
      <sheetName val="구형변실"/>
      <sheetName val="철거부"/>
      <sheetName val="공용정보"/>
      <sheetName val="FitOutConfCentre"/>
      <sheetName val="관로토공집계표"/>
    </sheetNames>
    <sheetDataSet>
      <sheetData sheetId="0" refreshError="1">
        <row r="92">
          <cell r="A92" t="str">
            <v>1-2) 사용성 및 축하중 검토</v>
          </cell>
        </row>
        <row r="93">
          <cell r="A93" t="str">
            <v>1-2) 사용성 및 축하중 검토</v>
          </cell>
        </row>
        <row r="94">
          <cell r="A94" t="str">
            <v xml:space="preserve"> ① X-방향</v>
          </cell>
        </row>
        <row r="95">
          <cell r="A95" t="str">
            <v>① X-방향</v>
          </cell>
        </row>
        <row r="96">
          <cell r="A96" t="str">
            <v xml:space="preserve">  a) 단면제원</v>
          </cell>
        </row>
        <row r="101">
          <cell r="A101" t="str">
            <v>a) 단면제원</v>
          </cell>
        </row>
        <row r="102">
          <cell r="A102" t="str">
            <v xml:space="preserve">  b) 세장비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 refreshError="1"/>
      <sheetData sheetId="77" refreshError="1"/>
      <sheetData sheetId="78" refreshError="1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Book2"/>
      <sheetName val="구조물철거타공정이월"/>
      <sheetName val="#REF"/>
      <sheetName val="Sheet17"/>
      <sheetName val="INPUT"/>
      <sheetName val="단위수량"/>
      <sheetName val="단면가정"/>
      <sheetName val="설계조건"/>
      <sheetName val="부대일수용두"/>
      <sheetName val="철근"/>
      <sheetName val="토공(우물통,기타) "/>
      <sheetName val="하조서"/>
      <sheetName val="종단계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교각계산"/>
      <sheetName val="CAPBEAM 단면계산"/>
      <sheetName val="교좌면설계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역T형"/>
      <sheetName val="원형맨홀수량"/>
      <sheetName val="여흥"/>
      <sheetName val="소양2-P5"/>
      <sheetName val="2.주요계수총괄"/>
      <sheetName val="ABUT수량-A1"/>
      <sheetName val="점수계산1-2"/>
      <sheetName val="횡배수관토공수량"/>
      <sheetName val="간선계산"/>
      <sheetName val="인부신상자료"/>
      <sheetName val="3BL공동구 수량"/>
      <sheetName val="대비"/>
      <sheetName val="데이타"/>
      <sheetName val="DATA"/>
      <sheetName val="Sheet1 (2)"/>
      <sheetName val="제원.설계조건"/>
      <sheetName val="XL4Poppy"/>
      <sheetName val="설계조건"/>
      <sheetName val="안정계산"/>
      <sheetName val="단면검토"/>
      <sheetName val="단면 (2)"/>
      <sheetName val="교각1"/>
      <sheetName val="B부대공"/>
      <sheetName val="SLAB"/>
      <sheetName val="가공비"/>
      <sheetName val="2000년1차"/>
      <sheetName val="INPUT"/>
      <sheetName val="Sheet17"/>
      <sheetName val="우수"/>
      <sheetName val="수로교총재료집계"/>
      <sheetName val="단면가정"/>
      <sheetName val="버스운행안내"/>
      <sheetName val="예방접종계획"/>
      <sheetName val="근태계획서"/>
      <sheetName val="guard(mac)"/>
      <sheetName val="변화치수"/>
      <sheetName val="1062-X방향 "/>
      <sheetName val="용수개거 내역수량집계표"/>
      <sheetName val="화산경계"/>
      <sheetName val="안정검토"/>
      <sheetName val="단면설계"/>
      <sheetName val="도장수량(하1)"/>
      <sheetName val="주형"/>
      <sheetName val="공내역"/>
      <sheetName val="기초공"/>
      <sheetName val="기둥(원형)"/>
      <sheetName val="기계내역"/>
      <sheetName val="내역서적용수량 (지방도893)"/>
      <sheetName val="CABLE SIZE-3"/>
      <sheetName val="구조물철거타공정이월"/>
      <sheetName val="원가계산서"/>
      <sheetName val="재료집계"/>
      <sheetName val="0"/>
      <sheetName val="내역서"/>
      <sheetName val="1. 설계조건 2.단면가정 3. 하중계산"/>
      <sheetName val="DATA 입력란"/>
      <sheetName val="INPUT(덕도방향-시점)"/>
      <sheetName val="2F 회의실견적(5_14 일대)"/>
      <sheetName val="식재품셈"/>
      <sheetName val="단가표 "/>
      <sheetName val="우각부보강"/>
      <sheetName val="차액보증"/>
      <sheetName val="TABLE"/>
      <sheetName val="하중"/>
      <sheetName val="1.설계조건"/>
      <sheetName val="#REF"/>
      <sheetName val="Sheet1"/>
      <sheetName val="2.2.2입적표"/>
      <sheetName val="부하계산서"/>
      <sheetName val="포장복구집계"/>
      <sheetName val="일반수량총괄"/>
      <sheetName val="사용성검토"/>
      <sheetName val="수로단위수량"/>
      <sheetName val="진주방향"/>
      <sheetName val="마산방향"/>
      <sheetName val="특2호부관하천산근"/>
      <sheetName val="날개벽"/>
      <sheetName val="J형측구단위수량"/>
      <sheetName val="금액내역서"/>
      <sheetName val="부재력정리"/>
      <sheetName val="갑지"/>
      <sheetName val="중기사용료"/>
      <sheetName val="부하(성남)"/>
      <sheetName val="B2BERP"/>
      <sheetName val="반중력식옹벽"/>
      <sheetName val="통합"/>
      <sheetName val="지장물C"/>
      <sheetName val="4)유동표"/>
      <sheetName val="일위_파일"/>
      <sheetName val="신표지1"/>
      <sheetName val="당초내역서"/>
      <sheetName val="배수공1"/>
      <sheetName val="토공"/>
      <sheetName val="工완성공사율"/>
      <sheetName val="정부노임단가"/>
      <sheetName val="수량산출"/>
      <sheetName val="단면치수"/>
      <sheetName val="BID"/>
      <sheetName val="EQUIP-H"/>
      <sheetName val="(포장)BOQ-실적공사"/>
      <sheetName val="5.정산서"/>
      <sheetName val="토목내역서"/>
      <sheetName val="토사(PE)"/>
      <sheetName val="자재집계표"/>
      <sheetName val="슬래브"/>
      <sheetName val="철근단면적"/>
      <sheetName val="노임,재료비"/>
      <sheetName val="가시설단위수량"/>
      <sheetName val="공통"/>
      <sheetName val="T1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접속슬래브"/>
      <sheetName val="U-TYPE수량집계"/>
      <sheetName val="U-TYPE철근"/>
      <sheetName val="U-TYPE(334~360)"/>
      <sheetName val="U-TYPE(360~380)"/>
      <sheetName val="U-TYPE(380~400)"/>
      <sheetName val="U-TYPE(400~420)"/>
      <sheetName val="간지"/>
      <sheetName val="1련박스"/>
      <sheetName val="허용지지력"/>
      <sheetName val="CPM챠트"/>
      <sheetName val="총괄표"/>
      <sheetName val="조명시설"/>
      <sheetName val="말뚝물량"/>
      <sheetName val="AC포장수량"/>
      <sheetName val="CONUNIT"/>
      <sheetName val="CON포장수량"/>
      <sheetName val="포장공"/>
      <sheetName val="노임단가"/>
      <sheetName val="98수문일위"/>
      <sheetName val="단가 및 재료비"/>
      <sheetName val="단가산출2"/>
      <sheetName val="단가산출1"/>
      <sheetName val="중기사용료산출근거"/>
      <sheetName val="공사비예산서(토목분)"/>
      <sheetName val="원형1호맨홀토공수량"/>
      <sheetName val="5.단면설계"/>
    </sheetNames>
    <sheetDataSet>
      <sheetData sheetId="0" refreshError="1">
        <row r="38">
          <cell r="M38">
            <v>0.222</v>
          </cell>
        </row>
        <row r="40">
          <cell r="M40">
            <v>5</v>
          </cell>
        </row>
        <row r="86">
          <cell r="K86">
            <v>162.30099999999999</v>
          </cell>
        </row>
        <row r="98">
          <cell r="K98">
            <v>42.49</v>
          </cell>
        </row>
        <row r="108">
          <cell r="G108">
            <v>32.67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1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품셈TABLE"/>
      <sheetName val="자재단가비교표"/>
      <sheetName val="반중력식옹벽"/>
      <sheetName val="1.설계조건"/>
      <sheetName val="플랜트 설치"/>
      <sheetName val="설계조건"/>
      <sheetName val="화산경계"/>
      <sheetName val="노임단가"/>
      <sheetName val="VXXXXXXX"/>
      <sheetName val="#REF"/>
      <sheetName val="tggwan(mac)"/>
      <sheetName val="3CHBDC"/>
      <sheetName val="5CHBDC"/>
      <sheetName val="골재산출"/>
      <sheetName val="상수도토공집계표"/>
      <sheetName val="우각부보강"/>
      <sheetName val="INPUT"/>
      <sheetName val="중산교"/>
      <sheetName val="가압장(토목)"/>
      <sheetName val="차액보증"/>
      <sheetName val="BOX형 교대"/>
      <sheetName val="계산중"/>
      <sheetName val="횡배위치"/>
      <sheetName val="봉정재료"/>
      <sheetName val="자료"/>
      <sheetName val="공통"/>
      <sheetName val="1호맨홀토공"/>
      <sheetName val="피벗테이블데이터분석"/>
      <sheetName val="적용단위길이"/>
      <sheetName val="특수기호강도거푸집"/>
      <sheetName val="종배수관면벽신"/>
      <sheetName val="종배수관(신)"/>
      <sheetName val="자료입력"/>
      <sheetName val="Sheet3"/>
      <sheetName val="본체"/>
      <sheetName val="기초공"/>
      <sheetName val="기둥(원형)"/>
      <sheetName val="교각1"/>
      <sheetName val="DATA"/>
      <sheetName val="배수공집계"/>
      <sheetName val="국공유지및사유지"/>
      <sheetName val="guard(mac)"/>
      <sheetName val="터파기및재료"/>
      <sheetName val="하중계산"/>
      <sheetName val="안정성검토"/>
      <sheetName val="설계기준"/>
      <sheetName val="BID"/>
      <sheetName val="수로단위수량"/>
      <sheetName val="BQ"/>
      <sheetName val="자재조사표(참고용)"/>
      <sheetName val="품셈집계표"/>
      <sheetName val="시중노임단가"/>
      <sheetName val="일반부표집계표"/>
      <sheetName val="횡날개수집"/>
      <sheetName val="일위대가집계"/>
      <sheetName val="투찰추정"/>
      <sheetName val="000000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포장공"/>
      <sheetName val="CPM챠트"/>
      <sheetName val="일정계산(예정)"/>
      <sheetName val="현황산출서"/>
      <sheetName val="견적사양비교표"/>
      <sheetName val="북방3터널"/>
      <sheetName val="개발계획수립"/>
      <sheetName val="가시설(TYPE-A)"/>
      <sheetName val="1호맨홀가감수량"/>
      <sheetName val="1-1평균터파기고(1)"/>
      <sheetName val="1호맨홀수량산출"/>
      <sheetName val="1.설계기준"/>
      <sheetName val="역T형"/>
      <sheetName val="Sheet1 (2)"/>
      <sheetName val="정부노임단가"/>
      <sheetName val="조작대(1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슬래브수량집계"/>
      <sheetName val="슬래브철근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P.S.C.BEAM 자재산출조서"/>
      <sheetName val="일반도"/>
      <sheetName val="일반수량총괄집계"/>
      <sheetName val="5.단면설계"/>
      <sheetName val="횡배수관"/>
    </sheetNames>
    <sheetDataSet>
      <sheetData sheetId="0"/>
      <sheetData sheetId="1"/>
      <sheetData sheetId="2"/>
      <sheetData sheetId="3"/>
      <sheetData sheetId="4">
        <row r="348">
          <cell r="AS348">
            <v>715.44500000000005</v>
          </cell>
        </row>
      </sheetData>
      <sheetData sheetId="5"/>
      <sheetData sheetId="6"/>
      <sheetData sheetId="7">
        <row r="433">
          <cell r="AS433">
            <v>39.914000000000001</v>
          </cell>
        </row>
      </sheetData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토공집계표"/>
      <sheetName val="수량집계표"/>
      <sheetName val="자재집계표"/>
      <sheetName val="총수량집계표"/>
      <sheetName val="자료"/>
      <sheetName val="내역"/>
      <sheetName val="Sheet2"/>
      <sheetName val="INPUT"/>
      <sheetName val="안정검토"/>
      <sheetName val="단면설계"/>
    </sheetNames>
    <sheetDataSet>
      <sheetData sheetId="0" refreshError="1">
        <row r="14">
          <cell r="W14" t="str">
            <v>수  량  집  계  표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설계조건"/>
      <sheetName val="단면가정"/>
      <sheetName val="하중계산"/>
      <sheetName val="입력자료"/>
      <sheetName val="지반반력계수"/>
      <sheetName val="Sheet1"/>
      <sheetName val="하중재하 "/>
      <sheetName val="안정검토-상시"/>
      <sheetName val="하중조합"/>
      <sheetName val="배근도"/>
      <sheetName val="거더기둥계산"/>
      <sheetName val="deep beam"/>
      <sheetName val="우각부"/>
      <sheetName val="마산방향철근집계"/>
      <sheetName val="진주방향"/>
      <sheetName val="마산방향"/>
      <sheetName val="COPING"/>
      <sheetName val="#REF"/>
      <sheetName val="교각1"/>
      <sheetName val="ABUT수량-A1"/>
      <sheetName val="INPUT(덕도방향-시점)"/>
      <sheetName val="고정단포트구조계산서"/>
      <sheetName val="ilch"/>
      <sheetName val="guard(mac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슬래브수량집계"/>
      <sheetName val="슬래브철근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P.S.C.BEAM 자재산출조서"/>
      <sheetName val="일반도"/>
      <sheetName val="내역"/>
      <sheetName val="설계조건"/>
    </sheetNames>
    <sheetDataSet>
      <sheetData sheetId="0"/>
      <sheetData sheetId="1"/>
      <sheetData sheetId="2"/>
      <sheetData sheetId="3"/>
      <sheetData sheetId="4">
        <row r="433">
          <cell r="AS433">
            <v>1</v>
          </cell>
        </row>
        <row r="440">
          <cell r="AS440">
            <v>91.92</v>
          </cell>
        </row>
      </sheetData>
      <sheetData sheetId="5"/>
      <sheetData sheetId="6">
        <row r="25">
          <cell r="AD25">
            <v>3.242</v>
          </cell>
        </row>
        <row r="26">
          <cell r="AD26">
            <v>1.085</v>
          </cell>
        </row>
      </sheetData>
      <sheetData sheetId="7">
        <row r="453">
          <cell r="AS453">
            <v>91.92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danga"/>
      <sheetName val="ilch"/>
      <sheetName val="을"/>
      <sheetName val="2F 회의실견적(5_14 일대)"/>
      <sheetName val="일위대가"/>
      <sheetName val="단면가정"/>
      <sheetName val="내역서"/>
      <sheetName val="TYPE-A"/>
      <sheetName val="정부노임단가"/>
      <sheetName val="Y-WORK"/>
      <sheetName val="LEGEND"/>
      <sheetName val="직공비"/>
      <sheetName val="일위대가목차"/>
      <sheetName val="맨홀수량집계"/>
      <sheetName val="교각계산"/>
      <sheetName val="일반물자(한국통신)"/>
      <sheetName val="N賃率-職"/>
      <sheetName val="원형맨홀수량"/>
      <sheetName val="DATA"/>
      <sheetName val="3BL공동구 수량"/>
      <sheetName val="JUCKEYK"/>
      <sheetName val="토공"/>
      <sheetName val="직노"/>
      <sheetName val="계화배수"/>
      <sheetName val="I一般比"/>
      <sheetName val="1월"/>
      <sheetName val="20관리비율"/>
      <sheetName val="평가데이터"/>
      <sheetName val="날개벽(시점좌측)"/>
      <sheetName val="기본단가표"/>
      <sheetName val="공통가설"/>
      <sheetName val="정보매체A동"/>
      <sheetName val="code"/>
      <sheetName val="공사비명세서"/>
      <sheetName val="3.하중산정4.지지력"/>
      <sheetName val="일반수량집계표"/>
      <sheetName val="토목내역"/>
      <sheetName val="일위대가표"/>
      <sheetName val="TABLE"/>
      <sheetName val="기둥(원형)"/>
      <sheetName val="INPUT(덕도방향-시점)"/>
      <sheetName val="Sheet5"/>
      <sheetName val="내역"/>
      <sheetName val="전기"/>
      <sheetName val="연령현황"/>
      <sheetName val="토공(완충)"/>
      <sheetName val="input"/>
      <sheetName val="VXXXXXXX"/>
      <sheetName val="1-1"/>
      <sheetName val="품셈"/>
      <sheetName val="교각1"/>
      <sheetName val="설계변경원가계산총괄표"/>
      <sheetName val="현장"/>
      <sheetName val=" 견적서"/>
      <sheetName val="총괄-1"/>
      <sheetName val="COPING"/>
      <sheetName val="설산1.나"/>
      <sheetName val="본사S"/>
      <sheetName val="SLAB&quot;1&quot;"/>
      <sheetName val="일반맨홀수량집계"/>
      <sheetName val="가설건물"/>
      <sheetName val="수량3"/>
      <sheetName val="차액보증"/>
      <sheetName val="투찰"/>
      <sheetName val="96수출"/>
      <sheetName val="깨기"/>
      <sheetName val="기초공"/>
      <sheetName val="대비"/>
      <sheetName val="설계조건"/>
      <sheetName val="안정계산"/>
      <sheetName val="Total"/>
      <sheetName val="부하(성남)"/>
      <sheetName val="쌍송교"/>
      <sheetName val="변화치수"/>
      <sheetName val="목록"/>
      <sheetName val="공사비예산서(토목분)"/>
      <sheetName val="공통부대비"/>
      <sheetName val="표지"/>
      <sheetName val="토목품셈"/>
      <sheetName val="SORCE1"/>
      <sheetName val="가시설단위수량"/>
      <sheetName val="부대내역"/>
      <sheetName val="포장절단"/>
      <sheetName val="입찰안"/>
      <sheetName val="우배수"/>
      <sheetName val="조건표"/>
      <sheetName val="단가"/>
      <sheetName val="2F_회의실견적(5_14_일대)"/>
      <sheetName val="3BL공동구_수량"/>
      <sheetName val="데이타"/>
      <sheetName val="Sheet4"/>
      <sheetName val="전기품산출"/>
      <sheetName val="기성내역"/>
      <sheetName val="BID"/>
      <sheetName val="D-3503"/>
      <sheetName val="물가자료"/>
      <sheetName val="마산방향철근집계"/>
      <sheetName val="진주방향"/>
      <sheetName val="마산방향"/>
      <sheetName val="Sheet1"/>
      <sheetName val="#REF"/>
      <sheetName val="A-4"/>
      <sheetName val="품목"/>
      <sheetName val="단면검토"/>
      <sheetName val="목표세부명세"/>
      <sheetName val="공문"/>
      <sheetName val="중기사용료산출근거"/>
      <sheetName val="단가 및 재료비"/>
      <sheetName val="DATE"/>
      <sheetName val="방송노임"/>
      <sheetName val="기계내역"/>
      <sheetName val="CIVIL"/>
      <sheetName val="Baby일위대가"/>
      <sheetName val="SLAB"/>
      <sheetName val="총괄"/>
      <sheetName val="단위수량"/>
      <sheetName val="부재력정리"/>
      <sheetName val="집계표"/>
      <sheetName val="열린교실"/>
      <sheetName val="TB-내역서"/>
      <sheetName val="증감분석"/>
      <sheetName val="주경기-오배수"/>
      <sheetName val="간노_콘"/>
      <sheetName val="자재단가비교표"/>
      <sheetName val="일반맨홀수량집계(A-7 LINE)"/>
      <sheetName val="LOPCALC"/>
      <sheetName val="물량산출근거"/>
      <sheetName val="공사개요"/>
      <sheetName val="예산서"/>
      <sheetName val="b_gunmul"/>
      <sheetName val="b_balju (2)"/>
      <sheetName val="J直材4"/>
      <sheetName val="연부97-1"/>
      <sheetName val="갑지1"/>
      <sheetName val="공정집계_국별"/>
      <sheetName val="적용률"/>
      <sheetName val="기본일위"/>
      <sheetName val="woo(mac)"/>
      <sheetName val="DATA-1"/>
      <sheetName val="전압강하계산"/>
      <sheetName val="수량산출"/>
      <sheetName val="대치판정"/>
      <sheetName val="기초1"/>
      <sheetName val="제원.설계조건"/>
      <sheetName val="세부내역"/>
      <sheetName val="단면(RW1)"/>
      <sheetName val="노임단가"/>
      <sheetName val="간선계산"/>
      <sheetName val="FRT_O"/>
      <sheetName val="FAB_I"/>
      <sheetName val="수량산출서"/>
      <sheetName val="식재품셈"/>
      <sheetName val="우각부보강"/>
      <sheetName val="하중계산"/>
      <sheetName val="FAB별"/>
      <sheetName val="기계경비"/>
      <sheetName val="인건비(환율)"/>
      <sheetName val="단가표 "/>
      <sheetName val="공구원가계산"/>
      <sheetName val="guard(mac)"/>
      <sheetName val="DATA(BAC)"/>
      <sheetName val="DATA1"/>
      <sheetName val="남양시작동자105노65기1.3화1.2"/>
      <sheetName val="횡분배정리(DB)"/>
      <sheetName val="경산"/>
      <sheetName val="일위대가목록"/>
      <sheetName val="XL4Poppy"/>
      <sheetName val="공통가설공사"/>
      <sheetName val="BEND LOSS"/>
      <sheetName val="방송일위대가"/>
      <sheetName val="내역1"/>
      <sheetName val="치수표"/>
      <sheetName val="을지"/>
      <sheetName val="TEL"/>
      <sheetName val="공사요율"/>
      <sheetName val="ITB COST"/>
      <sheetName val="단가조사서"/>
      <sheetName val="가공비"/>
      <sheetName val="제품"/>
      <sheetName val="조작대(1연)"/>
      <sheetName val="모니터"/>
      <sheetName val="Customer Databas"/>
      <sheetName val="b_balju"/>
      <sheetName val="와동25-3(변경)"/>
      <sheetName val="지장물C"/>
      <sheetName val="배"/>
      <sheetName val="부속동"/>
      <sheetName val="소비자가"/>
      <sheetName val="월별수입"/>
      <sheetName val="금액내역서"/>
      <sheetName val="인테리어세부내역"/>
      <sheetName val="영업.일1"/>
      <sheetName val="광혁기성"/>
      <sheetName val="피엘"/>
      <sheetName val="2공구산출내역"/>
      <sheetName val="ETC"/>
      <sheetName val="샘플표지"/>
      <sheetName val="Tables"/>
      <sheetName val="적용기준"/>
      <sheetName val="마감물량3"/>
      <sheetName val="빙장비사양"/>
      <sheetName val="장비사양"/>
      <sheetName val="RING WALL"/>
      <sheetName val="ABUT수량-A1"/>
      <sheetName val="집1"/>
      <sheetName val="CPM챠트"/>
      <sheetName val="작성"/>
      <sheetName val="산출내역"/>
      <sheetName val="1.우편집중내역서"/>
      <sheetName val="계산근거"/>
      <sheetName val="기흥하도용"/>
      <sheetName val="L형옹벽(key)"/>
      <sheetName val="입찰보고"/>
      <sheetName val="리터팬내장형"/>
      <sheetName val="설계명세서"/>
      <sheetName val="허용전류-IEC"/>
      <sheetName val="허용전류-IEC DATA"/>
      <sheetName val="재료집계"/>
      <sheetName val="배수관공"/>
      <sheetName val="관람석제출"/>
      <sheetName val="케이블"/>
      <sheetName val="CONCRETE"/>
      <sheetName val="EACT10"/>
      <sheetName val="자재"/>
      <sheetName val="공사비"/>
      <sheetName val="특2호하천산근"/>
      <sheetName val="특2호부관하천산근"/>
      <sheetName val="산근(PE,300)"/>
      <sheetName val="내역서(갑)"/>
      <sheetName val="도장수량(하1)"/>
      <sheetName val="주형"/>
      <sheetName val="Sheet3"/>
      <sheetName val="원형1호맨홀토공수량"/>
      <sheetName val="조명시설"/>
      <sheetName val="정렬"/>
      <sheetName val="type-F"/>
      <sheetName val="환률"/>
      <sheetName val="설직재-1"/>
      <sheetName val="PRE"/>
      <sheetName val="PLCAL"/>
      <sheetName val="Sheet2"/>
      <sheetName val="당초"/>
      <sheetName val="원가"/>
      <sheetName val="실행"/>
      <sheetName val="대전21토목내역서"/>
      <sheetName val="산출근거"/>
      <sheetName val="조명율표"/>
      <sheetName val="말뚝지지력산정"/>
      <sheetName val="B부대공"/>
      <sheetName val="배수공"/>
      <sheetName val="단면치수"/>
      <sheetName val="2.가정단면"/>
      <sheetName val="설계"/>
      <sheetName val="노단"/>
      <sheetName val="960318-1"/>
      <sheetName val="원가계산서"/>
      <sheetName val="관리비"/>
      <sheetName val="sum"/>
      <sheetName val="대전월평내역"/>
      <sheetName val="경비2내역"/>
      <sheetName val="고정단포트구조계산서"/>
      <sheetName val="경비_원본"/>
      <sheetName val="옹벽"/>
      <sheetName val="BSD (2)"/>
      <sheetName val="C-직노1"/>
      <sheetName val="BLOCK(1)"/>
      <sheetName val="건축내역"/>
      <sheetName val="CAT_5"/>
      <sheetName val="방음벽기초-수량"/>
      <sheetName val="노무산출서"/>
      <sheetName val="심사내역서(선감길외).xlsx"/>
      <sheetName val="일위_파일"/>
      <sheetName val="연결임시"/>
      <sheetName val="산출금액내역"/>
      <sheetName val="내역서1999.8최종"/>
      <sheetName val="신우"/>
      <sheetName val="운임"/>
      <sheetName val="충주"/>
      <sheetName val="과천MAIN"/>
      <sheetName val="ITEM"/>
      <sheetName val="일 위 대 가 표"/>
      <sheetName val="6PILE  (돌출)"/>
      <sheetName val="4.2유효폭의 계산"/>
      <sheetName val="F-Assump"/>
      <sheetName val="도급"/>
      <sheetName val="Macro1"/>
      <sheetName val="갑지(추정)"/>
      <sheetName val="실행내역 "/>
      <sheetName val="설계명세서(선로)"/>
      <sheetName val="집수정"/>
      <sheetName val="cross beam"/>
      <sheetName val="안정검토"/>
      <sheetName val="단면 (2)"/>
      <sheetName val="배수장공사비명세서"/>
      <sheetName val="전기일위대가"/>
      <sheetName val="1단계"/>
      <sheetName val="2000.05"/>
      <sheetName val="일위"/>
      <sheetName val="SANTOGO"/>
      <sheetName val="SANBAISU"/>
      <sheetName val="현장관리비내역서"/>
      <sheetName val="슬래브"/>
      <sheetName val="현장관리비집계표"/>
      <sheetName val="기계경비일람"/>
      <sheetName val="근고 블록 유형별 수량"/>
      <sheetName val="기둥"/>
      <sheetName val="저판(버림100)"/>
      <sheetName val="단가견적조사표"/>
      <sheetName val="날개벽"/>
      <sheetName val="CABLE SIZE-3"/>
      <sheetName val="토사(PE)"/>
      <sheetName val="총계"/>
      <sheetName val="단가산출1"/>
      <sheetName val="일위대가(가설)"/>
      <sheetName val="부하계산서"/>
      <sheetName val="견적대비표"/>
      <sheetName val="보차도경계석"/>
      <sheetName val="개요"/>
      <sheetName val="월선수금"/>
      <sheetName val="COPING-1"/>
      <sheetName val="역T형교대-2수량"/>
      <sheetName val="토공(우물통,기타) "/>
      <sheetName val="내역서form"/>
      <sheetName val="_산근2_"/>
      <sheetName val="_산근4_"/>
      <sheetName val="_산근5_"/>
      <sheetName val="1.설계조건"/>
      <sheetName val="백암비스타내역"/>
      <sheetName val="내역서2안"/>
      <sheetName val="WORK"/>
      <sheetName val="SILICATE"/>
      <sheetName val="06-BATCH "/>
      <sheetName val="실행내역"/>
      <sheetName val="KMT물량"/>
      <sheetName val="전장품(관리용)"/>
      <sheetName val="출력X"/>
      <sheetName val="폐토수익화 "/>
      <sheetName val="종합일지"/>
      <sheetName val="금액"/>
      <sheetName val="1을"/>
      <sheetName val="copy"/>
      <sheetName val="서식"/>
      <sheetName val="FACTOR"/>
      <sheetName val="공사비 내역 (가)"/>
      <sheetName val="공사비내역서"/>
      <sheetName val="감시제어"/>
      <sheetName val="목차임시"/>
      <sheetName val="견적대비"/>
      <sheetName val="시설물일위"/>
      <sheetName val="계수시트"/>
      <sheetName val="단가대비표"/>
      <sheetName val="CABdata"/>
      <sheetName val="주관사업"/>
      <sheetName val="기초자료"/>
      <sheetName val="견적집계표"/>
      <sheetName val="별표집계"/>
      <sheetName val="기본"/>
      <sheetName val="97년추정손익계산서"/>
      <sheetName val="단가산출2"/>
      <sheetName val="내역서-CCTV"/>
      <sheetName val="공종집계"/>
      <sheetName val="제직재"/>
      <sheetName val="제-노임"/>
      <sheetName val="부하"/>
      <sheetName val="P.M 별"/>
      <sheetName val="단중표"/>
      <sheetName val="삼성전기"/>
      <sheetName val="Sheet1 (2)"/>
      <sheetName val="2.냉난방설비공사"/>
      <sheetName val="A"/>
      <sheetName val="민속촌메뉴"/>
      <sheetName val="보도경계블럭"/>
      <sheetName val="식재인부"/>
      <sheetName val="말뚝물량"/>
      <sheetName val="외주가공"/>
      <sheetName val="공통자료"/>
      <sheetName val="별표"/>
      <sheetName val="약품공급2"/>
      <sheetName val="설비"/>
      <sheetName val="BASIC (2)"/>
      <sheetName val="사급자재"/>
      <sheetName val="입출재고현황 (2)"/>
      <sheetName val="자재대"/>
      <sheetName val="교량data"/>
      <sheetName val="Mc1"/>
      <sheetName val="3_하중산정4_지지력"/>
      <sheetName val="_견적서"/>
      <sheetName val="설산1_나"/>
      <sheetName val="일반맨홀수량집계(A-7_LINE)"/>
      <sheetName val="b_balju_(2)"/>
      <sheetName val="단"/>
      <sheetName val="단가일람"/>
      <sheetName val="보합"/>
      <sheetName val="직재"/>
      <sheetName val="ASP"/>
      <sheetName val="모래운반"/>
      <sheetName val="타공종이기"/>
      <sheetName val="대전-교대(A1-A2)"/>
      <sheetName val="수량산출내역1115"/>
      <sheetName val="0"/>
      <sheetName val="가압장(토목)"/>
      <sheetName val="손익분석"/>
      <sheetName val="데리네이타현황"/>
      <sheetName val="토목검측서"/>
      <sheetName val="단가조사"/>
      <sheetName val="대,유,램"/>
      <sheetName val="2F_회의실견적(5_14_일대)1"/>
      <sheetName val="3_하중산정4_지지력1"/>
      <sheetName val="3BL공동구_수량1"/>
      <sheetName val="_견적서1"/>
      <sheetName val="설산1_나1"/>
      <sheetName val="일반맨홀수량집계(A-7_LINE)1"/>
      <sheetName val="b_balju_(2)1"/>
      <sheetName val="단가표_"/>
      <sheetName val="영업_일1"/>
      <sheetName val="BSD_(2)"/>
      <sheetName val="BEND_LOSS"/>
      <sheetName val="1_우편집중내역서"/>
      <sheetName val="06-BATCH_"/>
      <sheetName val="RING_WALL"/>
      <sheetName val="허용전류-IEC_DATA"/>
      <sheetName val="ITB_COST"/>
      <sheetName val="P_M_별"/>
      <sheetName val="남양시작동자105노65기1_3화1_2"/>
      <sheetName val="Sheet1_(2)"/>
      <sheetName val="2_냉난방설비공사"/>
      <sheetName val="공종별 집계"/>
      <sheetName val="토공대가"/>
      <sheetName val="구조대가"/>
      <sheetName val="포설대가1"/>
      <sheetName val="부대대가"/>
      <sheetName val="토공총괄표"/>
      <sheetName val="교각1(좌)"/>
      <sheetName val="점수계산1-2"/>
      <sheetName val="1. 설계조건 2.단면가정 3. 하중계산"/>
      <sheetName val="DATA 입력란"/>
      <sheetName val="터파기및재료"/>
      <sheetName val="골재산출"/>
      <sheetName val="계단수량집계"/>
      <sheetName val="협조전"/>
      <sheetName val="특별교실"/>
      <sheetName val="각종양식"/>
      <sheetName val="Macro(전선)"/>
      <sheetName val="간접재료비산출표-27-30"/>
      <sheetName val="B탱크"/>
      <sheetName val="흄관기초"/>
      <sheetName val="IMPEADENCE MAP 취수장"/>
      <sheetName val="갑지"/>
      <sheetName val="운동장 (2)"/>
      <sheetName val="인공LIST"/>
      <sheetName val="CAL."/>
      <sheetName val="건설노임"/>
      <sheetName val="금액집계"/>
      <sheetName val="전체"/>
      <sheetName val="예산M12A"/>
      <sheetName val="준검 내역서"/>
      <sheetName val="06 일위대가목록"/>
      <sheetName val="심사계산"/>
      <sheetName val="심사물량"/>
      <sheetName val="이토변실제원"/>
      <sheetName val="Facility Information"/>
      <sheetName val="General"/>
      <sheetName val="Instructions"/>
      <sheetName val="People"/>
      <sheetName val="Quality"/>
      <sheetName val="Risk"/>
      <sheetName val="Training"/>
      <sheetName val="부대비율"/>
      <sheetName val="내역(입찰)"/>
      <sheetName val="가설공사"/>
      <sheetName val="단가결정"/>
      <sheetName val="내역아"/>
      <sheetName val="울타리"/>
      <sheetName val="설비내역서"/>
      <sheetName val="건축내역서"/>
      <sheetName val="전기내역서"/>
      <sheetName val="기둥(하중)"/>
      <sheetName val="버스운행안내"/>
      <sheetName val="예방접종계획"/>
      <sheetName val="근태계획서"/>
      <sheetName val="대로근거"/>
      <sheetName val="Y_WORK"/>
      <sheetName val="선로정수계산"/>
      <sheetName val="입력시트"/>
      <sheetName val="중기일위대가"/>
      <sheetName val="품질 및 특성 보정계수"/>
      <sheetName val="기초자료입력"/>
      <sheetName val="wall"/>
      <sheetName val="UserData"/>
      <sheetName val="11.단가비교표_"/>
      <sheetName val="16.기계경비산출내역_"/>
      <sheetName val=" HIT-&gt;HMC 견적(3900)"/>
      <sheetName val="송라터널총괄"/>
      <sheetName val="공주-교대(A1)"/>
      <sheetName val="Parts"/>
      <sheetName val="Menu A"/>
      <sheetName val="동관마찰손실표"/>
      <sheetName val="부표총괄"/>
      <sheetName val="품셈1-17"/>
      <sheetName val="재1"/>
      <sheetName val="사통"/>
      <sheetName val="전신환매도율"/>
      <sheetName val="MATRLDATA"/>
      <sheetName val="견적"/>
      <sheetName val="내역서_1.(3)"/>
      <sheetName val="단가표"/>
      <sheetName val="항목별"/>
      <sheetName val="합천내역"/>
      <sheetName val="내외국인총괄"/>
      <sheetName val="Sheet6"/>
      <sheetName val="지중자재단가"/>
      <sheetName val="노임"/>
      <sheetName val="CDU"/>
      <sheetName val="本体適用"/>
      <sheetName val="기초DATA(2)"/>
      <sheetName val="FKM_장애분류별"/>
      <sheetName val="기초DATA(5)"/>
      <sheetName val="인건-측정"/>
      <sheetName val="인건비"/>
      <sheetName val="차수"/>
      <sheetName val="자재단가"/>
      <sheetName val="내역서1"/>
      <sheetName val="토공연장"/>
      <sheetName val="1공구 건정토건 토공"/>
      <sheetName val="5지구단위"/>
      <sheetName val="매장-시행견적"/>
      <sheetName val="조직"/>
      <sheetName val="수리결과"/>
      <sheetName val="BS Prior"/>
      <sheetName val="Threshold Table"/>
      <sheetName val="파일의이용"/>
      <sheetName val="재료-CODE"/>
      <sheetName val="내역_FILE"/>
      <sheetName val="9.2단가산출서"/>
      <sheetName val="손료"/>
      <sheetName val="archi(본사)"/>
      <sheetName val="FB25JN"/>
      <sheetName val="98수문일위"/>
      <sheetName val="DESIGN"/>
      <sheetName val="Proposal"/>
      <sheetName val="일위목록"/>
      <sheetName val="품셈TABLE"/>
      <sheetName val="암거공"/>
      <sheetName val="터널조도"/>
      <sheetName val="9."/>
      <sheetName val="배수내역"/>
      <sheetName val="gvl"/>
      <sheetName val="입출재고현황_(2)"/>
      <sheetName val="건축원가계산서"/>
      <sheetName val="B2BERP"/>
      <sheetName val="비교표"/>
      <sheetName val="가로내역"/>
      <sheetName val="화산경계"/>
      <sheetName val="실행철강하도"/>
      <sheetName val="재집"/>
      <sheetName val="환율"/>
      <sheetName val="dg"/>
      <sheetName val="PAINT"/>
      <sheetName val="소모"/>
      <sheetName val="석축단"/>
      <sheetName val="법면수집"/>
      <sheetName val="석축설면"/>
      <sheetName val="법면단"/>
      <sheetName val="가정단면"/>
      <sheetName val="참조"/>
      <sheetName val="UNIT"/>
      <sheetName val="MCC제원"/>
      <sheetName val="자판실행"/>
      <sheetName val="member design"/>
      <sheetName val="design criteria"/>
      <sheetName val="working load at the btm ft."/>
      <sheetName val="plan&amp;section of foundation"/>
      <sheetName val="soil bearing check"/>
      <sheetName val="CALCULATION"/>
      <sheetName val="OCT.FDN"/>
      <sheetName val="Project Information In-Out"/>
      <sheetName val="케이블(6)"/>
      <sheetName val="구조물"/>
      <sheetName val="노무비"/>
      <sheetName val="setup"/>
      <sheetName val="기타 정보통신공사"/>
      <sheetName val="원가입력"/>
      <sheetName val="LABTOTAL"/>
      <sheetName val="견"/>
      <sheetName val="11.자재단가"/>
      <sheetName val="단가_및_재료비"/>
      <sheetName val="1_설계조건"/>
      <sheetName val="단면_(2)"/>
      <sheetName val="토공(우물통,기타)_"/>
      <sheetName val="CABLE_SIZE-3"/>
      <sheetName val="Customer_Databas"/>
      <sheetName val="cross_beam"/>
      <sheetName val="실행내역_"/>
      <sheetName val="제원_설계조건"/>
      <sheetName val="3BL공동구_수량2"/>
      <sheetName val="2F_회의실견적(5_14_일대)2"/>
      <sheetName val="남양시작동자105노65기1_3화1_21"/>
      <sheetName val="단가_및_재료비1"/>
      <sheetName val="cross_beam1"/>
      <sheetName val="P_M_별1"/>
      <sheetName val="BEND_LOSS1"/>
      <sheetName val="BSD_(2)1"/>
      <sheetName val="RING_WALL1"/>
      <sheetName val="ITB_COST1"/>
      <sheetName val="Sheet1_(2)1"/>
      <sheetName val="1_설계조건1"/>
      <sheetName val="단면_(2)1"/>
      <sheetName val="토공(우물통,기타)_1"/>
      <sheetName val="단가표_1"/>
      <sheetName val="CABLE_SIZE-31"/>
      <sheetName val="Customer_Databas1"/>
      <sheetName val="1_우편집중내역서1"/>
      <sheetName val="실행내역_1"/>
      <sheetName val="현장지지물물량"/>
      <sheetName val="참조 (2)"/>
      <sheetName val="국별인원"/>
      <sheetName val="2000전체분"/>
      <sheetName val="가격정보"/>
      <sheetName val="8.PILE  (돌출)"/>
      <sheetName val="집계"/>
      <sheetName val="변경총괄지(1)"/>
      <sheetName val="세부내역(직접인건비)"/>
      <sheetName val="토적표"/>
      <sheetName val="3련 BOX"/>
      <sheetName val="제수"/>
      <sheetName val="공기"/>
      <sheetName val="제원_설계조건1"/>
      <sheetName val="영업_일11"/>
      <sheetName val="06-BATCH_1"/>
      <sheetName val="허용전류-IEC_DATA1"/>
      <sheetName val="2_냉난방설비공사1"/>
      <sheetName val="적용건축"/>
      <sheetName val="가정급수관"/>
      <sheetName val="CP-E2 (품셈표)"/>
      <sheetName val="상부하중"/>
      <sheetName val="풍하중1"/>
      <sheetName val="HW"/>
      <sheetName val="DS-최종"/>
      <sheetName val="한강운반비"/>
      <sheetName val="조도계산서 (도서)"/>
      <sheetName val="기별"/>
      <sheetName val="인건비 "/>
      <sheetName val="일위(시설)"/>
      <sheetName val="포장수량집계"/>
      <sheetName val="Sheet1(X)"/>
      <sheetName val="1차증가원가계산"/>
      <sheetName val="SG"/>
      <sheetName val="외자내역"/>
      <sheetName val="외자배분"/>
      <sheetName val="공사비증감"/>
      <sheetName val="인사자료총집계"/>
      <sheetName val="공사시행계획"/>
      <sheetName val="정산서"/>
      <sheetName val="매장-정산내역"/>
      <sheetName val="매장-공사완료보고서"/>
      <sheetName val="매장-시행합의"/>
      <sheetName val="공사완료보고"/>
      <sheetName val="빌트인시행합의"/>
      <sheetName val="사무실-시행합의"/>
      <sheetName val="집기견적서"/>
      <sheetName val="OPT손익 내수"/>
      <sheetName val="OPT손익 수출"/>
      <sheetName val="NNV"/>
      <sheetName val="공사비총괄표"/>
      <sheetName val="수목데이타 "/>
      <sheetName val="요율"/>
      <sheetName val="단가산출"/>
      <sheetName val="2F È¸ÀÇ½Ç°ßÀû(5_14 ÀÏ´ë)"/>
      <sheetName val="À»"/>
      <sheetName val="ÀÏÀ§´ë°¡"/>
      <sheetName val="´Ü¸é°¡Á¤"/>
      <sheetName val="Á÷°øºñ"/>
      <sheetName val="³»¿ª¼­"/>
      <sheetName val="Á÷³ë"/>
      <sheetName val="°èÈ­¹è¼ö"/>
      <sheetName val="IìéÚõÝï"/>
      <sheetName val="1¿ù"/>
      <sheetName val="Á¤º¸¸ÅÃ¼Aµ¿"/>
      <sheetName val="±âº»´Ü°¡Ç¥"/>
      <sheetName val="20°ü¸®ºñÀ²"/>
      <sheetName val="Æò°¡µ¥ÀÌÅÍ"/>
      <sheetName val="³¯°³º®(½ÃÁ¡ÁÂÃø)"/>
      <sheetName val="Á¤ºÎ³ëÀÓ´Ü°¡"/>
      <sheetName val="°øÅë°¡¼³"/>
      <sheetName val="ÀÏÀ§´ë°¡¸ñÂ÷"/>
      <sheetName val="¸ÇÈ¦¼ö·®Áý°è"/>
      <sheetName val="¹°·®»êÃâ±Ù°Å"/>
      <sheetName val="°ø»ç°³¿ä"/>
      <sheetName val="TB-³»¿ª¼­"/>
      <sheetName val="INPUT(´öµµ¹æÇâ-½ÃÁ¡)"/>
      <sheetName val="³»¿ª"/>
      <sheetName val="Åä¸ñ³»¿ª"/>
      <sheetName val="3BL°øµ¿±¸ ¼ö·®"/>
      <sheetName val="ÀÏÀ§´ë°¡Ç¥"/>
      <sheetName val="±³°¢°è»ê"/>
      <sheetName val="±âµÕ(¿øÇü)"/>
      <sheetName val="Åä°ø"/>
      <sheetName val="Áý°èÇ¥"/>
      <sheetName val="ÀÏ¹Ý¹°ÀÚ(ÇÑ±¹Åë½Å)"/>
      <sheetName val="3.ÇÏÁß»êÁ¤4.ÁöÁö·Â"/>
      <sheetName val="°ø»çºñ¸í¼¼¼­"/>
      <sheetName val="Æ÷ÀåÀý´Ü"/>
      <sheetName val="Àü±â"/>
      <sheetName val="¿¬·ÉÇöÈ²"/>
      <sheetName val="¿­¸°±³½Ç"/>
      <sheetName val="#1,2"/>
      <sheetName val="예산분석"/>
      <sheetName val="Sheet17"/>
      <sheetName val="2.단면가정"/>
      <sheetName val="4.말뚝설계"/>
      <sheetName val="교량전기"/>
      <sheetName val="재료비"/>
      <sheetName val="지출결의서(1-3)"/>
      <sheetName val="수원 호매실 119안전센터"/>
      <sheetName val="비용"/>
      <sheetName val="자재집계표"/>
      <sheetName val="Macro(차단기)"/>
      <sheetName val="J"/>
      <sheetName val="산출내역서"/>
      <sheetName val="단락전류-A"/>
      <sheetName val="6.수량산출서(설치공사)"/>
      <sheetName val="기별(종합)"/>
      <sheetName val="신호등일위대가"/>
      <sheetName val="사용자정의"/>
      <sheetName val="제품표준규격"/>
      <sheetName val="여방토적"/>
      <sheetName val="묘곡여방 철근"/>
      <sheetName val="경상비"/>
      <sheetName val="바.한일양산"/>
      <sheetName val="CostData"/>
      <sheetName val="IncomeData"/>
      <sheetName val="Summary"/>
      <sheetName val="PropertyData"/>
      <sheetName val="802191"/>
      <sheetName val="L형옹벽"/>
      <sheetName val="공사비집계표(서해안고속도로)"/>
      <sheetName val="70%"/>
      <sheetName val="부대공"/>
      <sheetName val="지급자재"/>
      <sheetName val="공내역"/>
      <sheetName val="해외 연수비용 계산-삭제"/>
      <sheetName val="카메라"/>
      <sheetName val="해외 기술훈련비 (합계)"/>
      <sheetName val="국공유지및사유지"/>
      <sheetName val="물량표"/>
      <sheetName val="MOTOR"/>
      <sheetName val="일위대가(목록)"/>
      <sheetName val="산근(목록)"/>
      <sheetName val="이형관중량"/>
      <sheetName val="주요가정"/>
      <sheetName val="음료실행"/>
      <sheetName val="노임이"/>
      <sheetName val="기기리스트"/>
      <sheetName val="내역색인"/>
      <sheetName val="표준내역"/>
      <sheetName val="소각로"/>
      <sheetName val="자료입력"/>
      <sheetName val="1.취수장"/>
      <sheetName val="횡배수관토공수량"/>
      <sheetName val="SE-611"/>
      <sheetName val="ACDIM6D"/>
      <sheetName val="부대공Ⅱ"/>
      <sheetName val="index"/>
      <sheetName val="해외법인"/>
      <sheetName val="ML"/>
      <sheetName val="5공철탑검토표"/>
      <sheetName val="4공철탑검토"/>
      <sheetName val="산업"/>
      <sheetName val="NAI"/>
      <sheetName val="일위집계표"/>
      <sheetName val="BM"/>
      <sheetName val="TONG HOP VL-NC"/>
      <sheetName val="DON GIA"/>
      <sheetName val="견적의뢰"/>
      <sheetName val="건축총괄원가"/>
      <sheetName val="회사99"/>
      <sheetName val="단가산출서"/>
      <sheetName val="단가 (2)"/>
      <sheetName val="총집계표"/>
      <sheetName val="2.내역서"/>
      <sheetName val="공사비집계"/>
      <sheetName val="수량산출기초(케블등)"/>
      <sheetName val="기본DATA"/>
      <sheetName val="cable"/>
      <sheetName val="토공사"/>
      <sheetName val="ATS단가"/>
      <sheetName val="암거단위"/>
      <sheetName val="주beam"/>
      <sheetName val="견적서"/>
      <sheetName val="IMP(MAIN)"/>
      <sheetName val="IMP (REACTOR)"/>
      <sheetName val="기초입력 DATA"/>
      <sheetName val="견적990322"/>
      <sheetName val="가시설수량"/>
      <sheetName val="NOMUBI"/>
      <sheetName val="sw1"/>
      <sheetName val="중기조종사 단위단가"/>
      <sheetName val="설계내역"/>
      <sheetName val="42 고급화검토"/>
      <sheetName val="입면고급화단가표"/>
      <sheetName val="06_BATCH "/>
      <sheetName val="직원현황(최근)"/>
      <sheetName val="수처리사업"/>
      <sheetName val="LD일"/>
      <sheetName val="FA설치명세"/>
      <sheetName val="FD"/>
      <sheetName val="CC Down load 0716"/>
      <sheetName val="년판01"/>
      <sheetName val="배치1"/>
      <sheetName val="일반관리비"/>
      <sheetName val="Tbom-tot"/>
      <sheetName val="과거교육훈련비"/>
      <sheetName val="하수실행"/>
      <sheetName val="XXXXXXXX"/>
      <sheetName val="BS"/>
      <sheetName val="BS_Prior"/>
      <sheetName val="Threshold_Table"/>
      <sheetName val="11_자재단가"/>
      <sheetName val="BS_Prior1"/>
      <sheetName val="Threshold_Table1"/>
      <sheetName val="11_자재단가1"/>
      <sheetName val="Asset9809CAK"/>
      <sheetName val="1.물가시세표"/>
      <sheetName val="5.노임단가"/>
      <sheetName val="4.중기단가산출"/>
      <sheetName val="간접비내역-1"/>
      <sheetName val="부표총괄표"/>
      <sheetName val="예산"/>
      <sheetName val="물량"/>
      <sheetName val="Macro2"/>
      <sheetName val="비열TABLE"/>
      <sheetName val="Breakdown"/>
      <sheetName val="UnitRate"/>
      <sheetName val="Project Brief"/>
      <sheetName val="지열설계-1"/>
      <sheetName val="공조유량"/>
      <sheetName val="순환펌프"/>
      <sheetName val="저수조"/>
      <sheetName val="급,배기팬"/>
      <sheetName val="급탕순환펌프"/>
      <sheetName val="3.하중산정"/>
      <sheetName val="I.설계조건"/>
      <sheetName val="2F_회의실견적(5_14_일대)3"/>
      <sheetName val="3BL공동구_수량3"/>
      <sheetName val="3_하중산정4_지지력3"/>
      <sheetName val="_견적서3"/>
      <sheetName val="설산1_나3"/>
      <sheetName val="일반맨홀수량집계(A-7_LINE)3"/>
      <sheetName val="b_balju_(2)3"/>
      <sheetName val="3_하중산정4_지지력2"/>
      <sheetName val="_견적서2"/>
      <sheetName val="설산1_나2"/>
      <sheetName val="일반맨홀수량집계(A-7_LINE)2"/>
      <sheetName val="b_balju_(2)2"/>
    </sheetNames>
    <sheetDataSet>
      <sheetData sheetId="0">
        <row r="1">
          <cell r="A1" t="str">
            <v>코드</v>
          </cell>
        </row>
      </sheetData>
      <sheetData sheetId="1" refreshError="1">
        <row r="1">
          <cell r="A1" t="str">
            <v>코드</v>
          </cell>
          <cell r="D1" t="str">
            <v xml:space="preserve"> </v>
          </cell>
          <cell r="E1" t="str">
            <v xml:space="preserve"> </v>
          </cell>
          <cell r="G1" t="str">
            <v>단위당 소요인원</v>
          </cell>
        </row>
        <row r="2">
          <cell r="A2" t="str">
            <v>번호</v>
          </cell>
          <cell r="G2" t="str">
            <v>내선전공</v>
          </cell>
          <cell r="H2" t="str">
            <v>프랜트전공</v>
          </cell>
          <cell r="I2" t="str">
            <v>통신내선공</v>
          </cell>
          <cell r="J2" t="str">
            <v>통신CA공</v>
          </cell>
          <cell r="K2" t="str">
            <v>통신설비공</v>
          </cell>
          <cell r="L2" t="str">
            <v>배관공</v>
          </cell>
          <cell r="M2" t="str">
            <v>보통인부</v>
          </cell>
        </row>
        <row r="3">
          <cell r="A3" t="str">
            <v>d001</v>
          </cell>
          <cell r="B3">
            <v>1</v>
          </cell>
          <cell r="C3" t="str">
            <v>노 무 비</v>
          </cell>
          <cell r="D3" t="str">
            <v>특고압케이블전공</v>
          </cell>
          <cell r="E3" t="str">
            <v>인</v>
          </cell>
          <cell r="F3">
            <v>86408</v>
          </cell>
          <cell r="G3">
            <v>1693</v>
          </cell>
          <cell r="H3">
            <v>1693</v>
          </cell>
          <cell r="I3">
            <v>11024</v>
          </cell>
          <cell r="J3">
            <v>11024</v>
          </cell>
        </row>
        <row r="4">
          <cell r="A4" t="str">
            <v>d002</v>
          </cell>
          <cell r="B4">
            <v>2</v>
          </cell>
          <cell r="C4" t="str">
            <v>노 무 비</v>
          </cell>
          <cell r="D4" t="str">
            <v>기계공</v>
          </cell>
          <cell r="E4" t="str">
            <v>인</v>
          </cell>
          <cell r="F4">
            <v>58509</v>
          </cell>
          <cell r="G4">
            <v>1733</v>
          </cell>
          <cell r="H4">
            <v>1733</v>
          </cell>
          <cell r="I4">
            <v>11024</v>
          </cell>
          <cell r="J4">
            <v>11024</v>
          </cell>
        </row>
        <row r="5">
          <cell r="A5" t="str">
            <v>d003</v>
          </cell>
          <cell r="B5">
            <v>3</v>
          </cell>
          <cell r="C5" t="str">
            <v>노 무 비</v>
          </cell>
          <cell r="D5" t="str">
            <v>기계설치공</v>
          </cell>
          <cell r="E5" t="str">
            <v>인</v>
          </cell>
          <cell r="F5">
            <v>52520</v>
          </cell>
          <cell r="G5">
            <v>1755</v>
          </cell>
          <cell r="H5">
            <v>1755</v>
          </cell>
          <cell r="I5">
            <v>1101</v>
          </cell>
          <cell r="J5">
            <v>1101</v>
          </cell>
        </row>
        <row r="6">
          <cell r="A6" t="str">
            <v>d004</v>
          </cell>
          <cell r="B6">
            <v>4</v>
          </cell>
          <cell r="C6" t="str">
            <v>노 무 비</v>
          </cell>
          <cell r="D6" t="str">
            <v>내선전공</v>
          </cell>
          <cell r="E6" t="str">
            <v>인</v>
          </cell>
          <cell r="F6">
            <v>53181</v>
          </cell>
          <cell r="G6">
            <v>1775</v>
          </cell>
          <cell r="H6">
            <v>1775</v>
          </cell>
          <cell r="I6">
            <v>1101</v>
          </cell>
          <cell r="J6">
            <v>1101</v>
          </cell>
        </row>
        <row r="7">
          <cell r="A7" t="str">
            <v>d005</v>
          </cell>
          <cell r="B7">
            <v>5</v>
          </cell>
          <cell r="C7" t="str">
            <v>노 무 비</v>
          </cell>
          <cell r="D7" t="str">
            <v>목도</v>
          </cell>
          <cell r="E7" t="str">
            <v>인</v>
          </cell>
          <cell r="F7">
            <v>58119</v>
          </cell>
          <cell r="G7">
            <v>1799</v>
          </cell>
          <cell r="H7">
            <v>1799</v>
          </cell>
          <cell r="I7">
            <v>1101</v>
          </cell>
          <cell r="J7">
            <v>1101</v>
          </cell>
        </row>
        <row r="8">
          <cell r="A8" t="str">
            <v>d006</v>
          </cell>
          <cell r="B8">
            <v>6</v>
          </cell>
          <cell r="C8" t="str">
            <v>노 무 비</v>
          </cell>
          <cell r="D8" t="str">
            <v>무선안테나공</v>
          </cell>
          <cell r="E8" t="str">
            <v>인</v>
          </cell>
          <cell r="F8">
            <v>103707</v>
          </cell>
          <cell r="G8">
            <v>2075</v>
          </cell>
          <cell r="H8">
            <v>2075</v>
          </cell>
          <cell r="I8">
            <v>1101</v>
          </cell>
          <cell r="J8">
            <v>1101</v>
          </cell>
        </row>
        <row r="9">
          <cell r="A9" t="str">
            <v>d007</v>
          </cell>
          <cell r="B9">
            <v>7</v>
          </cell>
          <cell r="C9" t="str">
            <v>노 무 비</v>
          </cell>
          <cell r="D9" t="str">
            <v>배관공</v>
          </cell>
          <cell r="E9" t="str">
            <v>인</v>
          </cell>
          <cell r="F9">
            <v>53408</v>
          </cell>
          <cell r="G9">
            <v>2201</v>
          </cell>
          <cell r="H9">
            <v>2201</v>
          </cell>
          <cell r="I9">
            <v>1101</v>
          </cell>
          <cell r="J9">
            <v>1101</v>
          </cell>
        </row>
        <row r="10">
          <cell r="A10" t="str">
            <v>d008</v>
          </cell>
          <cell r="B10">
            <v>8</v>
          </cell>
          <cell r="C10" t="str">
            <v>노 무 비</v>
          </cell>
          <cell r="D10" t="str">
            <v>배전전공</v>
          </cell>
          <cell r="E10" t="str">
            <v>인</v>
          </cell>
          <cell r="F10">
            <v>176675</v>
          </cell>
          <cell r="G10">
            <v>2457</v>
          </cell>
          <cell r="H10">
            <v>2457</v>
          </cell>
          <cell r="I10">
            <v>1101</v>
          </cell>
          <cell r="J10">
            <v>1101</v>
          </cell>
        </row>
        <row r="11">
          <cell r="A11" t="str">
            <v>d009</v>
          </cell>
          <cell r="B11">
            <v>9</v>
          </cell>
          <cell r="C11" t="str">
            <v>노 무 비</v>
          </cell>
          <cell r="D11" t="str">
            <v>배전활선전공</v>
          </cell>
          <cell r="E11" t="str">
            <v>인</v>
          </cell>
          <cell r="F11">
            <v>202051</v>
          </cell>
          <cell r="G11">
            <v>591.86800000000005</v>
          </cell>
          <cell r="H11">
            <v>591.86800000000005</v>
          </cell>
          <cell r="I11">
            <v>1787</v>
          </cell>
          <cell r="J11">
            <v>1787</v>
          </cell>
        </row>
        <row r="12">
          <cell r="A12" t="str">
            <v>d010</v>
          </cell>
          <cell r="B12">
            <v>10</v>
          </cell>
          <cell r="C12" t="str">
            <v>노 무 비</v>
          </cell>
          <cell r="D12" t="str">
            <v>보일러공</v>
          </cell>
          <cell r="E12" t="str">
            <v>인</v>
          </cell>
          <cell r="F12">
            <v>53408</v>
          </cell>
          <cell r="G12">
            <v>236.34500000000003</v>
          </cell>
          <cell r="H12">
            <v>236.34500000000003</v>
          </cell>
          <cell r="I12">
            <v>3216</v>
          </cell>
          <cell r="J12">
            <v>3216</v>
          </cell>
        </row>
        <row r="13">
          <cell r="A13" t="str">
            <v>d011</v>
          </cell>
          <cell r="B13">
            <v>11</v>
          </cell>
          <cell r="C13" t="str">
            <v>노 무 비</v>
          </cell>
          <cell r="D13" t="str">
            <v>보통인부</v>
          </cell>
          <cell r="E13" t="str">
            <v>인</v>
          </cell>
          <cell r="F13">
            <v>34947</v>
          </cell>
          <cell r="G13">
            <v>27913</v>
          </cell>
          <cell r="H13">
            <v>27913</v>
          </cell>
          <cell r="I13">
            <v>2176675</v>
          </cell>
          <cell r="J13">
            <v>2176675</v>
          </cell>
        </row>
        <row r="14">
          <cell r="A14" t="str">
            <v>d012</v>
          </cell>
          <cell r="B14">
            <v>12</v>
          </cell>
          <cell r="C14" t="str">
            <v>노 무 비</v>
          </cell>
          <cell r="D14" t="str">
            <v>비계공</v>
          </cell>
          <cell r="E14" t="str">
            <v>인</v>
          </cell>
          <cell r="F14">
            <v>78568</v>
          </cell>
          <cell r="G14">
            <v>54876</v>
          </cell>
          <cell r="H14">
            <v>54876</v>
          </cell>
          <cell r="I14">
            <v>196800</v>
          </cell>
          <cell r="J14">
            <v>196800</v>
          </cell>
        </row>
        <row r="15">
          <cell r="A15" t="str">
            <v>d013</v>
          </cell>
          <cell r="B15">
            <v>13</v>
          </cell>
          <cell r="C15" t="str">
            <v>노 무 비</v>
          </cell>
          <cell r="D15" t="str">
            <v>송전전공</v>
          </cell>
          <cell r="E15" t="str">
            <v>인</v>
          </cell>
          <cell r="F15">
            <v>213858</v>
          </cell>
          <cell r="G15">
            <v>0</v>
          </cell>
          <cell r="H15">
            <v>0</v>
          </cell>
          <cell r="I15">
            <v>10483</v>
          </cell>
          <cell r="J15">
            <v>10483</v>
          </cell>
        </row>
        <row r="16">
          <cell r="A16" t="str">
            <v>d014</v>
          </cell>
          <cell r="B16">
            <v>14</v>
          </cell>
          <cell r="C16" t="str">
            <v>노 무 비</v>
          </cell>
          <cell r="D16" t="str">
            <v>철공</v>
          </cell>
          <cell r="E16" t="str">
            <v>인</v>
          </cell>
          <cell r="F16">
            <v>67900</v>
          </cell>
          <cell r="G16">
            <v>7188.4515000000001</v>
          </cell>
          <cell r="H16">
            <v>7188.4515000000001</v>
          </cell>
          <cell r="I16">
            <v>166035.663</v>
          </cell>
          <cell r="J16">
            <v>166035.663</v>
          </cell>
        </row>
        <row r="17">
          <cell r="A17" t="str">
            <v>d015</v>
          </cell>
          <cell r="B17">
            <v>15</v>
          </cell>
          <cell r="C17" t="str">
            <v>노 무 비</v>
          </cell>
          <cell r="D17" t="str">
            <v>안전관리기사 1급</v>
          </cell>
          <cell r="E17" t="str">
            <v>인</v>
          </cell>
          <cell r="F17">
            <v>42091</v>
          </cell>
          <cell r="G17">
            <v>167121</v>
          </cell>
          <cell r="H17">
            <v>167121</v>
          </cell>
          <cell r="I17">
            <v>244058</v>
          </cell>
          <cell r="J17">
            <v>244058</v>
          </cell>
        </row>
        <row r="18">
          <cell r="A18" t="str">
            <v>d016</v>
          </cell>
          <cell r="B18">
            <v>16</v>
          </cell>
          <cell r="C18" t="str">
            <v>노 무 비</v>
          </cell>
          <cell r="D18" t="str">
            <v>안전관리기사 2급</v>
          </cell>
          <cell r="E18" t="str">
            <v>인</v>
          </cell>
          <cell r="F18">
            <v>36222</v>
          </cell>
          <cell r="G18">
            <v>209376</v>
          </cell>
          <cell r="H18">
            <v>209376</v>
          </cell>
          <cell r="I18">
            <v>213125</v>
          </cell>
          <cell r="J18">
            <v>213125</v>
          </cell>
        </row>
        <row r="19">
          <cell r="A19" t="str">
            <v>d017</v>
          </cell>
          <cell r="B19">
            <v>17</v>
          </cell>
          <cell r="C19" t="str">
            <v>노 무 비</v>
          </cell>
          <cell r="D19" t="str">
            <v>용접공(일반)</v>
          </cell>
          <cell r="E19" t="str">
            <v>인</v>
          </cell>
          <cell r="F19">
            <v>65529</v>
          </cell>
          <cell r="G19">
            <v>773105</v>
          </cell>
          <cell r="H19">
            <v>773105</v>
          </cell>
          <cell r="I19">
            <v>130426.31999999999</v>
          </cell>
          <cell r="J19">
            <v>130426.31999999999</v>
          </cell>
        </row>
        <row r="20">
          <cell r="A20" t="str">
            <v>d018</v>
          </cell>
          <cell r="B20">
            <v>18</v>
          </cell>
          <cell r="C20" t="str">
            <v>노 무 비</v>
          </cell>
          <cell r="D20" t="str">
            <v>저압케이블전공</v>
          </cell>
          <cell r="E20" t="str">
            <v>인</v>
          </cell>
          <cell r="F20">
            <v>63007</v>
          </cell>
          <cell r="G20">
            <v>3296</v>
          </cell>
          <cell r="H20">
            <v>3296</v>
          </cell>
          <cell r="I20">
            <v>8508</v>
          </cell>
          <cell r="J20">
            <v>8508</v>
          </cell>
        </row>
        <row r="21">
          <cell r="A21" t="str">
            <v>d019</v>
          </cell>
          <cell r="B21">
            <v>19</v>
          </cell>
          <cell r="C21" t="str">
            <v>노 무 비</v>
          </cell>
          <cell r="D21" t="str">
            <v>전기공사 기사1급</v>
          </cell>
          <cell r="E21" t="str">
            <v>인</v>
          </cell>
          <cell r="F21">
            <v>65241</v>
          </cell>
          <cell r="G21">
            <v>3566</v>
          </cell>
          <cell r="H21">
            <v>3566</v>
          </cell>
          <cell r="I21">
            <v>8508</v>
          </cell>
          <cell r="J21">
            <v>8508</v>
          </cell>
        </row>
        <row r="22">
          <cell r="A22" t="str">
            <v>d020</v>
          </cell>
          <cell r="B22">
            <v>20</v>
          </cell>
          <cell r="C22" t="str">
            <v>노 무 비</v>
          </cell>
          <cell r="D22" t="str">
            <v>전기공사 기사2급</v>
          </cell>
          <cell r="E22" t="str">
            <v>인</v>
          </cell>
          <cell r="F22">
            <v>57636</v>
          </cell>
          <cell r="G22">
            <v>55680</v>
          </cell>
          <cell r="H22">
            <v>55680</v>
          </cell>
          <cell r="I22">
            <v>13827</v>
          </cell>
          <cell r="J22">
            <v>13827</v>
          </cell>
        </row>
        <row r="23">
          <cell r="A23" t="str">
            <v>d021</v>
          </cell>
          <cell r="B23">
            <v>21</v>
          </cell>
          <cell r="C23" t="str">
            <v>노 무 비</v>
          </cell>
          <cell r="D23" t="str">
            <v>통신 기능사</v>
          </cell>
          <cell r="E23" t="str">
            <v>인</v>
          </cell>
          <cell r="F23">
            <v>72145</v>
          </cell>
          <cell r="G23">
            <v>524487</v>
          </cell>
          <cell r="H23">
            <v>524487</v>
          </cell>
          <cell r="I23">
            <v>881611</v>
          </cell>
          <cell r="J23">
            <v>881611</v>
          </cell>
        </row>
        <row r="24">
          <cell r="A24" t="str">
            <v>d022</v>
          </cell>
          <cell r="B24">
            <v>22</v>
          </cell>
          <cell r="C24" t="str">
            <v>노 무 비</v>
          </cell>
          <cell r="D24" t="str">
            <v>통신기사 1급</v>
          </cell>
          <cell r="E24" t="str">
            <v>인</v>
          </cell>
          <cell r="F24">
            <v>89527</v>
          </cell>
        </row>
        <row r="25">
          <cell r="A25" t="str">
            <v>d023</v>
          </cell>
          <cell r="B25">
            <v>23</v>
          </cell>
          <cell r="C25" t="str">
            <v>노 무 비</v>
          </cell>
          <cell r="D25" t="str">
            <v>통신기사 2급</v>
          </cell>
          <cell r="E25" t="str">
            <v>인</v>
          </cell>
          <cell r="F25">
            <v>78395</v>
          </cell>
        </row>
        <row r="26">
          <cell r="A26" t="str">
            <v>d024</v>
          </cell>
          <cell r="B26">
            <v>24</v>
          </cell>
          <cell r="C26" t="str">
            <v>노 무 비</v>
          </cell>
          <cell r="D26" t="str">
            <v>통신내선공</v>
          </cell>
          <cell r="E26" t="str">
            <v>인</v>
          </cell>
          <cell r="F26">
            <v>70804</v>
          </cell>
        </row>
        <row r="27">
          <cell r="A27" t="str">
            <v>d025</v>
          </cell>
          <cell r="B27">
            <v>25</v>
          </cell>
          <cell r="C27" t="str">
            <v>노 무 비</v>
          </cell>
          <cell r="D27" t="str">
            <v>통신설비공</v>
          </cell>
          <cell r="E27" t="str">
            <v>인</v>
          </cell>
          <cell r="F27">
            <v>73709</v>
          </cell>
        </row>
        <row r="28">
          <cell r="A28" t="str">
            <v>d026</v>
          </cell>
          <cell r="B28">
            <v>26</v>
          </cell>
          <cell r="C28" t="str">
            <v>노 무 비</v>
          </cell>
          <cell r="D28" t="str">
            <v>통신외선공</v>
          </cell>
          <cell r="E28" t="str">
            <v>인</v>
          </cell>
          <cell r="F28">
            <v>84302</v>
          </cell>
        </row>
        <row r="29">
          <cell r="A29" t="str">
            <v>d027</v>
          </cell>
          <cell r="B29">
            <v>27</v>
          </cell>
          <cell r="C29" t="str">
            <v>노 무 비</v>
          </cell>
          <cell r="D29" t="str">
            <v>통신케이블공</v>
          </cell>
          <cell r="E29" t="str">
            <v>인</v>
          </cell>
          <cell r="F29">
            <v>87823</v>
          </cell>
        </row>
        <row r="30">
          <cell r="A30" t="str">
            <v>d028</v>
          </cell>
          <cell r="B30">
            <v>28</v>
          </cell>
          <cell r="C30" t="str">
            <v>노 무 비</v>
          </cell>
          <cell r="D30" t="str">
            <v>특별인부</v>
          </cell>
          <cell r="E30" t="str">
            <v>인</v>
          </cell>
          <cell r="F30">
            <v>55074</v>
          </cell>
        </row>
        <row r="31">
          <cell r="A31" t="str">
            <v>d029</v>
          </cell>
          <cell r="B31">
            <v>29</v>
          </cell>
          <cell r="C31" t="str">
            <v>노 무 비</v>
          </cell>
          <cell r="D31" t="str">
            <v>프랜트전공</v>
          </cell>
          <cell r="E31" t="str">
            <v>인</v>
          </cell>
          <cell r="F31">
            <v>62877</v>
          </cell>
        </row>
        <row r="32">
          <cell r="A32" t="str">
            <v>d030</v>
          </cell>
          <cell r="B32">
            <v>30</v>
          </cell>
          <cell r="C32" t="str">
            <v>노 무 비</v>
          </cell>
          <cell r="D32" t="str">
            <v>형틀목공</v>
          </cell>
          <cell r="E32" t="str">
            <v>인</v>
          </cell>
          <cell r="F32">
            <v>70616</v>
          </cell>
        </row>
        <row r="33">
          <cell r="A33" t="str">
            <v>d031</v>
          </cell>
          <cell r="B33">
            <v>31</v>
          </cell>
          <cell r="C33" t="str">
            <v>노 무 비</v>
          </cell>
          <cell r="D33" t="str">
            <v>CPU 시험기사</v>
          </cell>
          <cell r="E33" t="str">
            <v>인</v>
          </cell>
          <cell r="F33">
            <v>76241</v>
          </cell>
        </row>
        <row r="34">
          <cell r="A34" t="str">
            <v>d032</v>
          </cell>
          <cell r="B34">
            <v>32</v>
          </cell>
          <cell r="C34" t="str">
            <v>노 무 비</v>
          </cell>
          <cell r="D34" t="str">
            <v>H/W 설치기사</v>
          </cell>
          <cell r="E34" t="str">
            <v>인</v>
          </cell>
          <cell r="F34">
            <v>79720</v>
          </cell>
        </row>
        <row r="35">
          <cell r="A35" t="str">
            <v>d033</v>
          </cell>
          <cell r="B35">
            <v>33</v>
          </cell>
          <cell r="C35" t="str">
            <v>노 무 비</v>
          </cell>
          <cell r="D35" t="str">
            <v>H/W 시험기사</v>
          </cell>
          <cell r="E35" t="str">
            <v>인</v>
          </cell>
          <cell r="F35">
            <v>75373</v>
          </cell>
        </row>
        <row r="36">
          <cell r="A36" t="str">
            <v>d034</v>
          </cell>
          <cell r="B36">
            <v>34</v>
          </cell>
          <cell r="C36" t="str">
            <v>노 무 비</v>
          </cell>
          <cell r="D36" t="str">
            <v>S/W 시험기사</v>
          </cell>
          <cell r="E36" t="str">
            <v>인</v>
          </cell>
          <cell r="F36">
            <v>75292</v>
          </cell>
        </row>
        <row r="37">
          <cell r="A37" t="str">
            <v>d035</v>
          </cell>
          <cell r="B37">
            <v>35</v>
          </cell>
          <cell r="C37" t="str">
            <v>노 무 비</v>
          </cell>
          <cell r="D37" t="str">
            <v>도장공</v>
          </cell>
          <cell r="E37" t="str">
            <v>인</v>
          </cell>
          <cell r="F37">
            <v>59569</v>
          </cell>
        </row>
        <row r="38">
          <cell r="A38" t="str">
            <v>d186</v>
          </cell>
          <cell r="B38">
            <v>186</v>
          </cell>
          <cell r="C38" t="str">
            <v>90도 H Elbow</v>
          </cell>
          <cell r="D38" t="str">
            <v>W=300</v>
          </cell>
          <cell r="E38" t="str">
            <v>EA</v>
          </cell>
          <cell r="F38">
            <v>18000</v>
          </cell>
        </row>
        <row r="39">
          <cell r="A39" t="str">
            <v>d185</v>
          </cell>
          <cell r="B39">
            <v>185</v>
          </cell>
          <cell r="C39" t="str">
            <v>90도 V Elbow</v>
          </cell>
          <cell r="D39" t="str">
            <v>W=300</v>
          </cell>
          <cell r="E39" t="str">
            <v>EA</v>
          </cell>
          <cell r="F39">
            <v>13500</v>
          </cell>
        </row>
        <row r="40">
          <cell r="A40" t="str">
            <v>d036</v>
          </cell>
          <cell r="B40">
            <v>36</v>
          </cell>
          <cell r="C40" t="str">
            <v>가요전선관</v>
          </cell>
          <cell r="D40" t="str">
            <v>방수 16mm</v>
          </cell>
          <cell r="E40" t="str">
            <v>M</v>
          </cell>
          <cell r="F40">
            <v>240</v>
          </cell>
          <cell r="G40">
            <v>5.8799999999999998E-2</v>
          </cell>
        </row>
        <row r="41">
          <cell r="A41" t="str">
            <v>d037</v>
          </cell>
          <cell r="B41">
            <v>37</v>
          </cell>
          <cell r="C41" t="str">
            <v>가요전선관</v>
          </cell>
          <cell r="D41" t="str">
            <v>방수 22mm</v>
          </cell>
          <cell r="E41" t="str">
            <v>M</v>
          </cell>
          <cell r="F41">
            <v>330</v>
          </cell>
          <cell r="G41">
            <v>7.5600000000000001E-2</v>
          </cell>
        </row>
        <row r="42">
          <cell r="A42" t="str">
            <v>d038</v>
          </cell>
          <cell r="B42">
            <v>38</v>
          </cell>
          <cell r="C42" t="str">
            <v>가요전선관</v>
          </cell>
          <cell r="D42" t="str">
            <v>비방수 16mm</v>
          </cell>
          <cell r="E42" t="str">
            <v>M</v>
          </cell>
          <cell r="F42">
            <v>160</v>
          </cell>
          <cell r="G42">
            <v>4.9000000000000002E-2</v>
          </cell>
        </row>
        <row r="43">
          <cell r="A43" t="str">
            <v>d039</v>
          </cell>
          <cell r="B43">
            <v>39</v>
          </cell>
          <cell r="C43" t="str">
            <v>가요전선관</v>
          </cell>
          <cell r="D43" t="str">
            <v>비방수 22mm</v>
          </cell>
          <cell r="E43" t="str">
            <v>M</v>
          </cell>
          <cell r="F43">
            <v>190</v>
          </cell>
          <cell r="G43">
            <v>6.3E-2</v>
          </cell>
        </row>
        <row r="44">
          <cell r="A44" t="str">
            <v>d040</v>
          </cell>
          <cell r="B44">
            <v>40</v>
          </cell>
          <cell r="C44" t="str">
            <v>감지기</v>
          </cell>
          <cell r="D44" t="str">
            <v>연기식</v>
          </cell>
          <cell r="E44" t="str">
            <v>EA</v>
          </cell>
          <cell r="F44">
            <v>4500</v>
          </cell>
          <cell r="G44">
            <v>0.13</v>
          </cell>
        </row>
        <row r="45">
          <cell r="A45" t="str">
            <v>d041</v>
          </cell>
          <cell r="B45">
            <v>41</v>
          </cell>
          <cell r="C45" t="str">
            <v>감지기</v>
          </cell>
          <cell r="D45" t="str">
            <v>차동식</v>
          </cell>
          <cell r="E45" t="str">
            <v>EA</v>
          </cell>
          <cell r="F45">
            <v>4500</v>
          </cell>
          <cell r="G45">
            <v>0.13</v>
          </cell>
        </row>
        <row r="46">
          <cell r="A46" t="str">
            <v>d042</v>
          </cell>
          <cell r="B46">
            <v>42</v>
          </cell>
          <cell r="C46" t="str">
            <v>강관</v>
          </cell>
          <cell r="D46" t="str">
            <v>백관 32mm</v>
          </cell>
          <cell r="E46" t="str">
            <v>M</v>
          </cell>
          <cell r="F46">
            <v>1485</v>
          </cell>
        </row>
        <row r="47">
          <cell r="A47" t="str">
            <v>d043</v>
          </cell>
          <cell r="B47">
            <v>43</v>
          </cell>
          <cell r="C47" t="str">
            <v>강관</v>
          </cell>
          <cell r="D47" t="str">
            <v>백관 40mm</v>
          </cell>
          <cell r="E47" t="str">
            <v>M</v>
          </cell>
          <cell r="F47">
            <v>1710</v>
          </cell>
        </row>
        <row r="48">
          <cell r="A48" t="str">
            <v>d044</v>
          </cell>
          <cell r="B48">
            <v>44</v>
          </cell>
          <cell r="C48" t="str">
            <v>경종</v>
          </cell>
          <cell r="D48" t="str">
            <v>DC 24V MBD</v>
          </cell>
          <cell r="E48" t="str">
            <v>EA</v>
          </cell>
          <cell r="F48">
            <v>5000</v>
          </cell>
          <cell r="G48">
            <v>0.15</v>
          </cell>
        </row>
        <row r="49">
          <cell r="A49" t="str">
            <v>d046</v>
          </cell>
          <cell r="B49">
            <v>46</v>
          </cell>
          <cell r="C49" t="str">
            <v>계량기 함</v>
          </cell>
          <cell r="D49" t="str">
            <v>1Ø2W 3-4세대용(SUS)</v>
          </cell>
          <cell r="E49" t="str">
            <v>EA</v>
          </cell>
          <cell r="F49">
            <v>36400</v>
          </cell>
          <cell r="G49">
            <v>0.3</v>
          </cell>
        </row>
        <row r="50">
          <cell r="A50" t="str">
            <v>d045</v>
          </cell>
          <cell r="B50">
            <v>45</v>
          </cell>
          <cell r="C50" t="str">
            <v>계량기 함</v>
          </cell>
          <cell r="D50" t="str">
            <v>합성수지 3Ø4W 중형</v>
          </cell>
          <cell r="E50" t="str">
            <v>EA</v>
          </cell>
          <cell r="F50">
            <v>17100</v>
          </cell>
          <cell r="G50">
            <v>0.3</v>
          </cell>
        </row>
        <row r="51">
          <cell r="A51" t="str">
            <v>d047</v>
          </cell>
          <cell r="B51">
            <v>47</v>
          </cell>
          <cell r="C51" t="str">
            <v>고압 애폭시애자</v>
          </cell>
          <cell r="D51" t="str">
            <v>7.2KV 55mm x 80mm</v>
          </cell>
          <cell r="E51" t="str">
            <v>EA</v>
          </cell>
          <cell r="F51">
            <v>3000</v>
          </cell>
          <cell r="H51">
            <v>0.21</v>
          </cell>
          <cell r="M51">
            <v>0.15</v>
          </cell>
        </row>
        <row r="52">
          <cell r="A52" t="str">
            <v>d048</v>
          </cell>
          <cell r="B52">
            <v>48</v>
          </cell>
          <cell r="C52" t="str">
            <v>고조도 반삿갓</v>
          </cell>
          <cell r="D52" t="str">
            <v>220(V)x20Wx2등</v>
          </cell>
          <cell r="E52" t="str">
            <v>EA</v>
          </cell>
          <cell r="F52">
            <v>5780</v>
          </cell>
        </row>
        <row r="53">
          <cell r="A53" t="str">
            <v>d049</v>
          </cell>
          <cell r="B53">
            <v>49</v>
          </cell>
          <cell r="C53" t="str">
            <v>고조도 반삿갓</v>
          </cell>
          <cell r="D53" t="str">
            <v>220(V)x40Wx2등</v>
          </cell>
          <cell r="E53" t="str">
            <v>EA</v>
          </cell>
          <cell r="F53">
            <v>8000</v>
          </cell>
        </row>
        <row r="54">
          <cell r="A54" t="str">
            <v>d050</v>
          </cell>
          <cell r="B54">
            <v>50</v>
          </cell>
          <cell r="C54" t="str">
            <v>나이프 S/W</v>
          </cell>
          <cell r="D54" t="str">
            <v>4P 200A</v>
          </cell>
          <cell r="E54" t="str">
            <v>EA</v>
          </cell>
          <cell r="F54">
            <v>45000</v>
          </cell>
          <cell r="G54">
            <v>0.68899999999999995</v>
          </cell>
        </row>
        <row r="55">
          <cell r="A55" t="str">
            <v>d051</v>
          </cell>
          <cell r="B55">
            <v>51</v>
          </cell>
          <cell r="C55" t="str">
            <v>넛트 와샤</v>
          </cell>
          <cell r="D55" t="str">
            <v>Ø10</v>
          </cell>
          <cell r="E55" t="str">
            <v>EA</v>
          </cell>
          <cell r="F55">
            <v>11.34</v>
          </cell>
        </row>
        <row r="56">
          <cell r="A56" t="str">
            <v>d208</v>
          </cell>
          <cell r="B56">
            <v>208</v>
          </cell>
          <cell r="C56" t="str">
            <v>넝         마</v>
          </cell>
          <cell r="F56">
            <v>0</v>
          </cell>
        </row>
        <row r="57">
          <cell r="A57" t="str">
            <v>d052</v>
          </cell>
          <cell r="B57">
            <v>52</v>
          </cell>
          <cell r="C57" t="str">
            <v>노말밴드</v>
          </cell>
          <cell r="D57" t="str">
            <v>HIPVC28mm</v>
          </cell>
          <cell r="E57" t="str">
            <v>EA</v>
          </cell>
          <cell r="F57">
            <v>585</v>
          </cell>
        </row>
        <row r="58">
          <cell r="A58" t="str">
            <v>d053</v>
          </cell>
          <cell r="B58">
            <v>53</v>
          </cell>
          <cell r="C58" t="str">
            <v>노말밴드</v>
          </cell>
          <cell r="D58" t="str">
            <v>HIPVC36mm</v>
          </cell>
          <cell r="E58" t="str">
            <v>EA</v>
          </cell>
          <cell r="F58">
            <v>750</v>
          </cell>
        </row>
        <row r="59">
          <cell r="A59" t="str">
            <v>d054</v>
          </cell>
          <cell r="B59">
            <v>54</v>
          </cell>
          <cell r="C59" t="str">
            <v>노말밴드</v>
          </cell>
          <cell r="D59" t="str">
            <v>HIPVC42mm</v>
          </cell>
          <cell r="E59" t="str">
            <v>EA</v>
          </cell>
          <cell r="F59">
            <v>950</v>
          </cell>
        </row>
        <row r="60">
          <cell r="A60" t="str">
            <v>d055</v>
          </cell>
          <cell r="B60">
            <v>55</v>
          </cell>
          <cell r="C60" t="str">
            <v>노말밴드</v>
          </cell>
          <cell r="D60" t="str">
            <v>HIPVC54mm</v>
          </cell>
          <cell r="E60" t="str">
            <v>EA</v>
          </cell>
          <cell r="F60">
            <v>1430</v>
          </cell>
        </row>
        <row r="61">
          <cell r="A61" t="str">
            <v>d056</v>
          </cell>
          <cell r="B61">
            <v>56</v>
          </cell>
          <cell r="C61" t="str">
            <v>노말밴드</v>
          </cell>
          <cell r="D61" t="str">
            <v>S/T 28mm</v>
          </cell>
          <cell r="E61" t="str">
            <v>EA</v>
          </cell>
          <cell r="F61">
            <v>1440</v>
          </cell>
        </row>
        <row r="62">
          <cell r="A62" t="str">
            <v>d057</v>
          </cell>
          <cell r="B62">
            <v>57</v>
          </cell>
          <cell r="C62" t="str">
            <v>노말밴드</v>
          </cell>
          <cell r="D62" t="str">
            <v>S/T 36mm</v>
          </cell>
          <cell r="E62" t="str">
            <v>EA</v>
          </cell>
          <cell r="F62">
            <v>2240</v>
          </cell>
        </row>
        <row r="63">
          <cell r="A63" t="str">
            <v>d058</v>
          </cell>
          <cell r="B63">
            <v>58</v>
          </cell>
          <cell r="C63" t="str">
            <v>노말밴드</v>
          </cell>
          <cell r="D63" t="str">
            <v>S/T 42mm</v>
          </cell>
          <cell r="E63" t="str">
            <v>EA</v>
          </cell>
          <cell r="F63">
            <v>2640</v>
          </cell>
        </row>
        <row r="64">
          <cell r="A64" t="str">
            <v>d059</v>
          </cell>
          <cell r="B64">
            <v>59</v>
          </cell>
          <cell r="C64" t="str">
            <v>노말밴드</v>
          </cell>
          <cell r="D64" t="str">
            <v>S/T 54mm</v>
          </cell>
          <cell r="E64" t="str">
            <v>EA</v>
          </cell>
          <cell r="F64">
            <v>4000</v>
          </cell>
        </row>
        <row r="65">
          <cell r="A65" t="str">
            <v>d230</v>
          </cell>
          <cell r="B65">
            <v>230</v>
          </cell>
          <cell r="C65" t="str">
            <v>노말밴드</v>
          </cell>
          <cell r="D65" t="str">
            <v>S/T 104mm</v>
          </cell>
          <cell r="E65" t="str">
            <v>EA</v>
          </cell>
          <cell r="F65">
            <v>18400</v>
          </cell>
        </row>
        <row r="66">
          <cell r="A66" t="str">
            <v>d206</v>
          </cell>
          <cell r="B66">
            <v>206</v>
          </cell>
          <cell r="C66" t="str">
            <v>녹막이  페 인 트</v>
          </cell>
          <cell r="D66" t="str">
            <v>2종 1급</v>
          </cell>
          <cell r="E66" t="str">
            <v>ℓ</v>
          </cell>
          <cell r="F66">
            <v>0</v>
          </cell>
        </row>
        <row r="67">
          <cell r="A67" t="str">
            <v>d211</v>
          </cell>
          <cell r="B67">
            <v>211</v>
          </cell>
          <cell r="C67" t="str">
            <v>ㄷ 형강</v>
          </cell>
          <cell r="D67" t="str">
            <v>5.0t 100x50</v>
          </cell>
          <cell r="E67" t="str">
            <v>EA</v>
          </cell>
          <cell r="F67">
            <v>300</v>
          </cell>
        </row>
        <row r="68">
          <cell r="A68" t="str">
            <v>d064</v>
          </cell>
          <cell r="B68">
            <v>64</v>
          </cell>
          <cell r="C68" t="str">
            <v>동 압착 슬리브</v>
          </cell>
          <cell r="D68" t="str">
            <v>C형 100-38㎟</v>
          </cell>
          <cell r="E68" t="str">
            <v>EA</v>
          </cell>
          <cell r="F68">
            <v>2000</v>
          </cell>
          <cell r="G68">
            <v>0.15</v>
          </cell>
        </row>
        <row r="69">
          <cell r="A69" t="str">
            <v>d065</v>
          </cell>
          <cell r="B69">
            <v>65</v>
          </cell>
          <cell r="C69" t="str">
            <v>동 압착 슬리브</v>
          </cell>
          <cell r="D69" t="str">
            <v>C형 100㎟</v>
          </cell>
          <cell r="E69" t="str">
            <v>EA</v>
          </cell>
          <cell r="F69">
            <v>2375</v>
          </cell>
          <cell r="G69">
            <v>0.15</v>
          </cell>
        </row>
        <row r="70">
          <cell r="A70" t="str">
            <v>d066</v>
          </cell>
          <cell r="B70">
            <v>66</v>
          </cell>
          <cell r="C70" t="str">
            <v>동 압착 슬리브</v>
          </cell>
          <cell r="D70" t="str">
            <v>C형 150㎟</v>
          </cell>
          <cell r="E70" t="str">
            <v>EA</v>
          </cell>
          <cell r="F70">
            <v>2850</v>
          </cell>
          <cell r="G70">
            <v>0.15</v>
          </cell>
        </row>
        <row r="71">
          <cell r="A71" t="str">
            <v>d067</v>
          </cell>
          <cell r="B71">
            <v>67</v>
          </cell>
          <cell r="C71" t="str">
            <v>동 압착 슬리브</v>
          </cell>
          <cell r="D71" t="str">
            <v>C형 200㎟</v>
          </cell>
          <cell r="E71" t="str">
            <v>EA</v>
          </cell>
          <cell r="F71">
            <v>3800</v>
          </cell>
          <cell r="G71">
            <v>0.15</v>
          </cell>
        </row>
        <row r="72">
          <cell r="A72" t="str">
            <v>d060</v>
          </cell>
          <cell r="B72">
            <v>60</v>
          </cell>
          <cell r="C72" t="str">
            <v>동 압착 슬리브</v>
          </cell>
          <cell r="D72" t="str">
            <v>C형 22㎟</v>
          </cell>
          <cell r="E72" t="str">
            <v>EA</v>
          </cell>
          <cell r="F72">
            <v>950</v>
          </cell>
          <cell r="G72">
            <v>0.15</v>
          </cell>
        </row>
        <row r="73">
          <cell r="A73" t="str">
            <v>d068</v>
          </cell>
          <cell r="B73">
            <v>68</v>
          </cell>
          <cell r="C73" t="str">
            <v>동 압착 슬리브</v>
          </cell>
          <cell r="D73" t="str">
            <v>C형 250㎟</v>
          </cell>
          <cell r="E73" t="str">
            <v>EA</v>
          </cell>
          <cell r="F73">
            <v>4940</v>
          </cell>
          <cell r="G73">
            <v>0.15</v>
          </cell>
        </row>
        <row r="74">
          <cell r="A74" t="str">
            <v>d061</v>
          </cell>
          <cell r="B74">
            <v>61</v>
          </cell>
          <cell r="C74" t="str">
            <v>동 압착 슬리브</v>
          </cell>
          <cell r="D74" t="str">
            <v>C형 38㎟</v>
          </cell>
          <cell r="E74" t="str">
            <v>EA</v>
          </cell>
          <cell r="F74">
            <v>1235</v>
          </cell>
          <cell r="G74">
            <v>0.15</v>
          </cell>
        </row>
        <row r="75">
          <cell r="A75" t="str">
            <v>d069</v>
          </cell>
          <cell r="B75">
            <v>69</v>
          </cell>
          <cell r="C75" t="str">
            <v>동 압착 슬리브</v>
          </cell>
          <cell r="D75" t="str">
            <v>C형 400-50㎟</v>
          </cell>
          <cell r="E75" t="str">
            <v>EA</v>
          </cell>
          <cell r="F75">
            <v>11000</v>
          </cell>
          <cell r="G75">
            <v>0.15</v>
          </cell>
        </row>
        <row r="76">
          <cell r="A76" t="str">
            <v>d062</v>
          </cell>
          <cell r="B76">
            <v>62</v>
          </cell>
          <cell r="C76" t="str">
            <v>동 압착 슬리브</v>
          </cell>
          <cell r="D76" t="str">
            <v>C형 50㎟</v>
          </cell>
          <cell r="E76" t="str">
            <v>EA</v>
          </cell>
          <cell r="F76">
            <v>1520</v>
          </cell>
          <cell r="G76">
            <v>0.15</v>
          </cell>
        </row>
        <row r="77">
          <cell r="A77" t="str">
            <v>d063</v>
          </cell>
          <cell r="B77">
            <v>63</v>
          </cell>
          <cell r="C77" t="str">
            <v>동 압착 슬리브</v>
          </cell>
          <cell r="D77" t="str">
            <v>C형 80㎟</v>
          </cell>
          <cell r="E77" t="str">
            <v>EA</v>
          </cell>
          <cell r="F77">
            <v>1900</v>
          </cell>
          <cell r="G77">
            <v>0.15</v>
          </cell>
        </row>
        <row r="78">
          <cell r="A78" t="str">
            <v>d070</v>
          </cell>
          <cell r="B78">
            <v>70</v>
          </cell>
          <cell r="C78" t="str">
            <v>동 피뢰침</v>
          </cell>
          <cell r="D78" t="str">
            <v>14 x 485mm</v>
          </cell>
          <cell r="E78" t="str">
            <v>EA</v>
          </cell>
          <cell r="F78">
            <v>9000</v>
          </cell>
          <cell r="G78">
            <v>1.5</v>
          </cell>
        </row>
        <row r="79">
          <cell r="A79" t="str">
            <v>d077</v>
          </cell>
          <cell r="B79">
            <v>77</v>
          </cell>
          <cell r="C79" t="str">
            <v>동관단자</v>
          </cell>
          <cell r="D79" t="str">
            <v>2홀 100㎟</v>
          </cell>
          <cell r="E79" t="str">
            <v>EA</v>
          </cell>
          <cell r="F79">
            <v>1500</v>
          </cell>
        </row>
        <row r="80">
          <cell r="A80" t="str">
            <v>d072</v>
          </cell>
          <cell r="B80">
            <v>72</v>
          </cell>
          <cell r="C80" t="str">
            <v>동관단자</v>
          </cell>
          <cell r="D80" t="str">
            <v>2홀 14㎟</v>
          </cell>
          <cell r="E80" t="str">
            <v>EA</v>
          </cell>
          <cell r="F80">
            <v>330</v>
          </cell>
        </row>
        <row r="81">
          <cell r="A81" t="str">
            <v>d078</v>
          </cell>
          <cell r="B81">
            <v>78</v>
          </cell>
          <cell r="C81" t="str">
            <v>동관단자</v>
          </cell>
          <cell r="D81" t="str">
            <v>2홀 150㎟</v>
          </cell>
          <cell r="E81" t="str">
            <v>EA</v>
          </cell>
          <cell r="F81">
            <v>2400</v>
          </cell>
        </row>
        <row r="82">
          <cell r="A82" t="str">
            <v>d079</v>
          </cell>
          <cell r="B82">
            <v>79</v>
          </cell>
          <cell r="C82" t="str">
            <v>동관단자</v>
          </cell>
          <cell r="D82" t="str">
            <v>2홀 200㎟</v>
          </cell>
          <cell r="E82" t="str">
            <v>EA</v>
          </cell>
          <cell r="F82">
            <v>2800</v>
          </cell>
        </row>
        <row r="83">
          <cell r="A83" t="str">
            <v>d073</v>
          </cell>
          <cell r="B83">
            <v>73</v>
          </cell>
          <cell r="C83" t="str">
            <v>동관단자</v>
          </cell>
          <cell r="D83" t="str">
            <v>2홀 22㎟</v>
          </cell>
          <cell r="E83" t="str">
            <v>EA</v>
          </cell>
          <cell r="F83">
            <v>380</v>
          </cell>
        </row>
        <row r="84">
          <cell r="A84" t="str">
            <v>d080</v>
          </cell>
          <cell r="B84">
            <v>80</v>
          </cell>
          <cell r="C84" t="str">
            <v>동관단자</v>
          </cell>
          <cell r="D84" t="str">
            <v>2홀 250㎟</v>
          </cell>
          <cell r="E84" t="str">
            <v>EA</v>
          </cell>
          <cell r="F84">
            <v>3800</v>
          </cell>
        </row>
        <row r="85">
          <cell r="A85" t="str">
            <v>d081</v>
          </cell>
          <cell r="B85">
            <v>81</v>
          </cell>
          <cell r="C85" t="str">
            <v>동관단자</v>
          </cell>
          <cell r="D85" t="str">
            <v>2홀 325㎟</v>
          </cell>
          <cell r="E85" t="str">
            <v>EA</v>
          </cell>
          <cell r="F85">
            <v>6500</v>
          </cell>
        </row>
        <row r="86">
          <cell r="A86" t="str">
            <v>d074</v>
          </cell>
          <cell r="B86">
            <v>74</v>
          </cell>
          <cell r="C86" t="str">
            <v>동관단자</v>
          </cell>
          <cell r="D86" t="str">
            <v>2홀 38㎟</v>
          </cell>
          <cell r="E86" t="str">
            <v>EA</v>
          </cell>
          <cell r="F86">
            <v>520</v>
          </cell>
        </row>
        <row r="87">
          <cell r="A87" t="str">
            <v>d082</v>
          </cell>
          <cell r="B87">
            <v>82</v>
          </cell>
          <cell r="C87" t="str">
            <v>동관단자</v>
          </cell>
          <cell r="D87" t="str">
            <v>2홀 400㎟</v>
          </cell>
          <cell r="E87" t="str">
            <v>EA</v>
          </cell>
          <cell r="F87">
            <v>8000</v>
          </cell>
        </row>
        <row r="88">
          <cell r="A88" t="str">
            <v>d075</v>
          </cell>
          <cell r="B88">
            <v>75</v>
          </cell>
          <cell r="C88" t="str">
            <v>동관단자</v>
          </cell>
          <cell r="D88" t="str">
            <v>2홀 60㎟</v>
          </cell>
          <cell r="E88" t="str">
            <v>EA</v>
          </cell>
          <cell r="F88">
            <v>800</v>
          </cell>
        </row>
        <row r="89">
          <cell r="A89" t="str">
            <v>d076</v>
          </cell>
          <cell r="B89">
            <v>76</v>
          </cell>
          <cell r="C89" t="str">
            <v>동관단자</v>
          </cell>
          <cell r="D89" t="str">
            <v>2홀 80㎟</v>
          </cell>
          <cell r="E89" t="str">
            <v>EA</v>
          </cell>
          <cell r="F89">
            <v>990</v>
          </cell>
        </row>
        <row r="90">
          <cell r="A90" t="str">
            <v>d071</v>
          </cell>
          <cell r="B90">
            <v>71</v>
          </cell>
          <cell r="C90" t="str">
            <v>동관단자</v>
          </cell>
          <cell r="D90" t="str">
            <v>2홀 8㎟</v>
          </cell>
          <cell r="E90" t="str">
            <v>EA</v>
          </cell>
          <cell r="F90">
            <v>280</v>
          </cell>
        </row>
        <row r="91">
          <cell r="A91" t="str">
            <v>d083</v>
          </cell>
          <cell r="B91">
            <v>83</v>
          </cell>
          <cell r="C91" t="str">
            <v>동축케이블(T.V)</v>
          </cell>
          <cell r="D91" t="str">
            <v>ECX 5C-2V</v>
          </cell>
          <cell r="E91" t="str">
            <v>M</v>
          </cell>
          <cell r="F91">
            <v>330</v>
          </cell>
          <cell r="K91">
            <v>1.7999999999999999E-2</v>
          </cell>
        </row>
        <row r="92">
          <cell r="A92" t="str">
            <v>d084</v>
          </cell>
          <cell r="B92">
            <v>84</v>
          </cell>
          <cell r="C92" t="str">
            <v>리미트 S/W</v>
          </cell>
          <cell r="D92" t="str">
            <v>250V15A 로라레바형</v>
          </cell>
          <cell r="E92" t="str">
            <v>EA</v>
          </cell>
          <cell r="F92">
            <v>5100</v>
          </cell>
          <cell r="G92">
            <v>0.12</v>
          </cell>
        </row>
        <row r="93">
          <cell r="A93" t="str">
            <v>d085</v>
          </cell>
          <cell r="B93">
            <v>85</v>
          </cell>
          <cell r="C93" t="str">
            <v>모  래</v>
          </cell>
          <cell r="D93" t="str">
            <v>세사</v>
          </cell>
          <cell r="E93" t="str">
            <v>㎣</v>
          </cell>
          <cell r="F93">
            <v>7000</v>
          </cell>
        </row>
        <row r="94">
          <cell r="A94" t="str">
            <v>d086</v>
          </cell>
          <cell r="B94">
            <v>86</v>
          </cell>
          <cell r="C94" t="str">
            <v>발신기</v>
          </cell>
          <cell r="D94" t="str">
            <v>2급(보통형)</v>
          </cell>
          <cell r="E94" t="str">
            <v>EA</v>
          </cell>
          <cell r="F94">
            <v>3400</v>
          </cell>
          <cell r="G94">
            <v>0.3</v>
          </cell>
        </row>
        <row r="95">
          <cell r="A95" t="str">
            <v>d200</v>
          </cell>
          <cell r="B95">
            <v>200</v>
          </cell>
          <cell r="C95" t="str">
            <v>발전기 접속함</v>
          </cell>
          <cell r="D95" t="str">
            <v>접속자 200A</v>
          </cell>
          <cell r="E95" t="str">
            <v>면</v>
          </cell>
          <cell r="F95">
            <v>0</v>
          </cell>
          <cell r="G95">
            <v>0.92200000000000004</v>
          </cell>
        </row>
        <row r="96">
          <cell r="A96" t="str">
            <v>d087</v>
          </cell>
          <cell r="B96">
            <v>87</v>
          </cell>
          <cell r="C96" t="str">
            <v>백열등기구</v>
          </cell>
          <cell r="D96" t="str">
            <v>220V 100W 방폭증</v>
          </cell>
          <cell r="E96" t="str">
            <v>SET</v>
          </cell>
          <cell r="F96">
            <v>56000</v>
          </cell>
          <cell r="G96">
            <v>0.36</v>
          </cell>
        </row>
        <row r="97">
          <cell r="A97" t="str">
            <v>d197</v>
          </cell>
          <cell r="B97">
            <v>197</v>
          </cell>
          <cell r="C97" t="str">
            <v>백열등기구</v>
          </cell>
          <cell r="D97" t="str">
            <v>직부형</v>
          </cell>
          <cell r="E97" t="str">
            <v>SET</v>
          </cell>
          <cell r="F97">
            <v>5000</v>
          </cell>
          <cell r="G97">
            <v>0.18</v>
          </cell>
        </row>
        <row r="98">
          <cell r="A98" t="str">
            <v>d088</v>
          </cell>
          <cell r="B98">
            <v>88</v>
          </cell>
          <cell r="C98" t="str">
            <v>백열전구</v>
          </cell>
          <cell r="D98" t="str">
            <v>220V 60W</v>
          </cell>
          <cell r="E98" t="str">
            <v>EA</v>
          </cell>
          <cell r="F98">
            <v>220</v>
          </cell>
        </row>
        <row r="99">
          <cell r="A99" t="str">
            <v>d091</v>
          </cell>
          <cell r="B99">
            <v>91</v>
          </cell>
          <cell r="C99" t="str">
            <v>브스바</v>
          </cell>
          <cell r="D99" t="str">
            <v>100x100x1000mm(8.9)</v>
          </cell>
          <cell r="E99" t="str">
            <v>Kg</v>
          </cell>
          <cell r="F99">
            <v>2850</v>
          </cell>
          <cell r="H99">
            <v>0.13</v>
          </cell>
          <cell r="M99">
            <v>0.09</v>
          </cell>
        </row>
        <row r="100">
          <cell r="A100" t="str">
            <v>d089</v>
          </cell>
          <cell r="B100">
            <v>89</v>
          </cell>
          <cell r="C100" t="str">
            <v>브스바</v>
          </cell>
          <cell r="D100" t="str">
            <v>3.0mm x 25(0.66)</v>
          </cell>
          <cell r="E100" t="str">
            <v>Kg</v>
          </cell>
          <cell r="F100">
            <v>2850</v>
          </cell>
          <cell r="H100">
            <v>0.12</v>
          </cell>
          <cell r="M100">
            <v>0.08</v>
          </cell>
        </row>
        <row r="101">
          <cell r="A101" t="str">
            <v>d090</v>
          </cell>
          <cell r="B101">
            <v>90</v>
          </cell>
          <cell r="C101" t="str">
            <v>브스바</v>
          </cell>
          <cell r="D101" t="str">
            <v>3.0mm x 50(1.33)</v>
          </cell>
          <cell r="E101" t="str">
            <v>Kg</v>
          </cell>
          <cell r="F101">
            <v>2850</v>
          </cell>
          <cell r="H101">
            <v>0.12</v>
          </cell>
          <cell r="M101">
            <v>0.08</v>
          </cell>
        </row>
        <row r="102">
          <cell r="A102" t="str">
            <v>d092</v>
          </cell>
          <cell r="B102">
            <v>92</v>
          </cell>
          <cell r="C102" t="str">
            <v>비디오폰</v>
          </cell>
          <cell r="D102" t="str">
            <v xml:space="preserve">CH 911SV 화재,방범,가스 </v>
          </cell>
          <cell r="E102" t="str">
            <v>SET</v>
          </cell>
          <cell r="F102">
            <v>440000</v>
          </cell>
          <cell r="G102">
            <v>0.44</v>
          </cell>
        </row>
        <row r="103">
          <cell r="A103" t="str">
            <v>d095</v>
          </cell>
          <cell r="B103">
            <v>95</v>
          </cell>
          <cell r="C103" t="str">
            <v>세프티 S/W</v>
          </cell>
          <cell r="D103" t="str">
            <v>3P 100A</v>
          </cell>
          <cell r="E103" t="str">
            <v>EA</v>
          </cell>
          <cell r="F103">
            <v>56300</v>
          </cell>
          <cell r="G103">
            <v>0.4</v>
          </cell>
        </row>
        <row r="104">
          <cell r="A104" t="str">
            <v>d096</v>
          </cell>
          <cell r="B104">
            <v>96</v>
          </cell>
          <cell r="C104" t="str">
            <v>세프티 S/W</v>
          </cell>
          <cell r="D104" t="str">
            <v>3P 200A</v>
          </cell>
          <cell r="E104" t="str">
            <v>EA</v>
          </cell>
          <cell r="F104">
            <v>112500</v>
          </cell>
          <cell r="G104">
            <v>0.55000000000000004</v>
          </cell>
        </row>
        <row r="105">
          <cell r="A105" t="str">
            <v>d093</v>
          </cell>
          <cell r="B105">
            <v>93</v>
          </cell>
          <cell r="C105" t="str">
            <v>세프티 S/W</v>
          </cell>
          <cell r="D105" t="str">
            <v>3P 30A</v>
          </cell>
          <cell r="E105" t="str">
            <v>EA</v>
          </cell>
          <cell r="F105">
            <v>22500</v>
          </cell>
          <cell r="G105">
            <v>0.2</v>
          </cell>
        </row>
        <row r="106">
          <cell r="A106" t="str">
            <v>d094</v>
          </cell>
          <cell r="B106">
            <v>94</v>
          </cell>
          <cell r="C106" t="str">
            <v>세프티 S/W</v>
          </cell>
          <cell r="D106" t="str">
            <v>3P 60A</v>
          </cell>
          <cell r="E106" t="str">
            <v>EA</v>
          </cell>
          <cell r="F106">
            <v>30400</v>
          </cell>
          <cell r="G106">
            <v>0.3</v>
          </cell>
        </row>
        <row r="107">
          <cell r="A107" t="str">
            <v>d097</v>
          </cell>
          <cell r="B107">
            <v>97</v>
          </cell>
          <cell r="C107" t="str">
            <v>셋트 앙카</v>
          </cell>
          <cell r="D107" t="str">
            <v>1/2" x 100</v>
          </cell>
          <cell r="E107" t="str">
            <v>EA</v>
          </cell>
          <cell r="F107">
            <v>140</v>
          </cell>
          <cell r="G107">
            <v>0.08</v>
          </cell>
          <cell r="M107">
            <v>3.5999999999999997E-2</v>
          </cell>
        </row>
        <row r="108">
          <cell r="A108" t="str">
            <v>d098</v>
          </cell>
          <cell r="B108">
            <v>98</v>
          </cell>
          <cell r="C108" t="str">
            <v>수신기</v>
          </cell>
          <cell r="D108" t="str">
            <v>P형 1급 5CC</v>
          </cell>
          <cell r="E108" t="str">
            <v>대</v>
          </cell>
          <cell r="F108">
            <v>180000</v>
          </cell>
          <cell r="G108">
            <v>7.5</v>
          </cell>
        </row>
        <row r="109">
          <cell r="A109" t="str">
            <v>d099</v>
          </cell>
          <cell r="B109">
            <v>99</v>
          </cell>
          <cell r="C109" t="str">
            <v>스위치 박스</v>
          </cell>
          <cell r="D109" t="str">
            <v>S/W BOX 54mm 1EA</v>
          </cell>
          <cell r="E109" t="str">
            <v>EA</v>
          </cell>
          <cell r="F109">
            <v>440</v>
          </cell>
          <cell r="G109">
            <v>0.2</v>
          </cell>
        </row>
        <row r="110">
          <cell r="A110" t="str">
            <v>d100</v>
          </cell>
          <cell r="B110">
            <v>100</v>
          </cell>
          <cell r="C110" t="str">
            <v>스위치(매입램프)</v>
          </cell>
          <cell r="D110" t="str">
            <v>250V15A1구 ALW1111</v>
          </cell>
          <cell r="E110" t="str">
            <v>EA</v>
          </cell>
          <cell r="F110">
            <v>820</v>
          </cell>
          <cell r="G110">
            <v>6.5000000000000002E-2</v>
          </cell>
        </row>
        <row r="111">
          <cell r="A111" t="str">
            <v>d101</v>
          </cell>
          <cell r="B111">
            <v>101</v>
          </cell>
          <cell r="C111" t="str">
            <v>스위치(매입램프)</v>
          </cell>
          <cell r="D111" t="str">
            <v>250V15A2구 ALW1111</v>
          </cell>
          <cell r="E111" t="str">
            <v>EA</v>
          </cell>
          <cell r="F111">
            <v>1080</v>
          </cell>
          <cell r="G111">
            <v>7.8E-2</v>
          </cell>
        </row>
        <row r="112">
          <cell r="A112" t="str">
            <v>d102</v>
          </cell>
          <cell r="B112">
            <v>102</v>
          </cell>
          <cell r="C112" t="str">
            <v>스위치(매입램프)</v>
          </cell>
          <cell r="D112" t="str">
            <v>250V15A3구 ALW1111</v>
          </cell>
          <cell r="E112" t="str">
            <v>EA</v>
          </cell>
          <cell r="F112">
            <v>2600</v>
          </cell>
          <cell r="G112">
            <v>9.0999999999999998E-2</v>
          </cell>
        </row>
        <row r="113">
          <cell r="A113" t="str">
            <v>d103</v>
          </cell>
          <cell r="B113">
            <v>103</v>
          </cell>
          <cell r="C113" t="str">
            <v>스위치(매입램프)</v>
          </cell>
          <cell r="D113" t="str">
            <v>250V15A3로 ALW1111</v>
          </cell>
          <cell r="E113" t="str">
            <v>EA</v>
          </cell>
          <cell r="F113">
            <v>1004</v>
          </cell>
          <cell r="G113">
            <v>9.5000000000000001E-2</v>
          </cell>
        </row>
        <row r="114">
          <cell r="A114" t="str">
            <v>d207</v>
          </cell>
          <cell r="B114">
            <v>207</v>
          </cell>
          <cell r="C114" t="str">
            <v>신         너</v>
          </cell>
          <cell r="D114" t="str">
            <v>1종 1급 DR291</v>
          </cell>
          <cell r="E114" t="str">
            <v>ℓ</v>
          </cell>
          <cell r="F114">
            <v>0</v>
          </cell>
        </row>
        <row r="115">
          <cell r="A115" t="str">
            <v>d104</v>
          </cell>
          <cell r="B115">
            <v>104</v>
          </cell>
          <cell r="C115" t="str">
            <v>아우트레트 박스</v>
          </cell>
          <cell r="D115" t="str">
            <v>4각BOX 54mm</v>
          </cell>
          <cell r="E115" t="str">
            <v>EA</v>
          </cell>
          <cell r="F115">
            <v>489</v>
          </cell>
          <cell r="G115">
            <v>0.2</v>
          </cell>
        </row>
        <row r="116">
          <cell r="A116" t="str">
            <v>d105</v>
          </cell>
          <cell r="B116">
            <v>105</v>
          </cell>
          <cell r="C116" t="str">
            <v>아우트레트 박스</v>
          </cell>
          <cell r="D116" t="str">
            <v>8각BOX 54mm</v>
          </cell>
          <cell r="E116" t="str">
            <v>EA</v>
          </cell>
          <cell r="F116">
            <v>445</v>
          </cell>
          <cell r="G116">
            <v>0.2</v>
          </cell>
        </row>
        <row r="117">
          <cell r="A117" t="str">
            <v>d106</v>
          </cell>
          <cell r="B117">
            <v>106</v>
          </cell>
          <cell r="C117" t="str">
            <v>아우트레트 박스</v>
          </cell>
          <cell r="D117" t="str">
            <v>S/WBOX 54mm</v>
          </cell>
          <cell r="E117" t="str">
            <v>EA</v>
          </cell>
          <cell r="F117">
            <v>360</v>
          </cell>
          <cell r="G117">
            <v>0.2</v>
          </cell>
        </row>
        <row r="118">
          <cell r="A118" t="str">
            <v>d213</v>
          </cell>
          <cell r="B118">
            <v>213</v>
          </cell>
          <cell r="C118" t="str">
            <v>앵 카 볼 트</v>
          </cell>
          <cell r="D118" t="str">
            <v>13MM(1/2)x125L</v>
          </cell>
          <cell r="E118" t="str">
            <v>EA</v>
          </cell>
          <cell r="F118">
            <v>145</v>
          </cell>
        </row>
        <row r="119">
          <cell r="A119" t="str">
            <v>d210</v>
          </cell>
          <cell r="B119">
            <v>210</v>
          </cell>
          <cell r="C119" t="str">
            <v>연   마   지</v>
          </cell>
          <cell r="D119" t="str">
            <v>22.8 x 25Cm</v>
          </cell>
          <cell r="F119">
            <v>0</v>
          </cell>
        </row>
        <row r="120">
          <cell r="A120" t="str">
            <v>d107</v>
          </cell>
          <cell r="B120">
            <v>107</v>
          </cell>
          <cell r="C120" t="str">
            <v>오뚜기식 제어기</v>
          </cell>
          <cell r="D120" t="str">
            <v>부력식형</v>
          </cell>
          <cell r="E120" t="str">
            <v>EA</v>
          </cell>
          <cell r="F120">
            <v>33000</v>
          </cell>
          <cell r="G120">
            <v>0.08</v>
          </cell>
        </row>
        <row r="121">
          <cell r="A121" t="str">
            <v>d108</v>
          </cell>
          <cell r="B121">
            <v>108</v>
          </cell>
          <cell r="C121" t="str">
            <v>위샤캡</v>
          </cell>
          <cell r="D121" t="str">
            <v>S/T 28mm</v>
          </cell>
          <cell r="E121" t="str">
            <v>EA</v>
          </cell>
          <cell r="F121">
            <v>2100</v>
          </cell>
          <cell r="G121">
            <v>0.03</v>
          </cell>
        </row>
        <row r="122">
          <cell r="A122" t="str">
            <v>d109</v>
          </cell>
          <cell r="B122">
            <v>109</v>
          </cell>
          <cell r="C122" t="str">
            <v>위샤캡</v>
          </cell>
          <cell r="D122" t="str">
            <v>S/T 36mm</v>
          </cell>
          <cell r="E122" t="str">
            <v>EA</v>
          </cell>
          <cell r="F122">
            <v>2480</v>
          </cell>
          <cell r="G122">
            <v>0.04</v>
          </cell>
        </row>
        <row r="123">
          <cell r="A123" t="str">
            <v>d110</v>
          </cell>
          <cell r="B123">
            <v>110</v>
          </cell>
          <cell r="C123" t="str">
            <v>위샤캡</v>
          </cell>
          <cell r="D123" t="str">
            <v>S/T 42mm</v>
          </cell>
          <cell r="E123" t="str">
            <v>EA</v>
          </cell>
          <cell r="F123">
            <v>2770</v>
          </cell>
          <cell r="G123">
            <v>0.04</v>
          </cell>
        </row>
        <row r="124">
          <cell r="A124" t="str">
            <v>d111</v>
          </cell>
          <cell r="B124">
            <v>111</v>
          </cell>
          <cell r="C124" t="str">
            <v>위샤캡</v>
          </cell>
          <cell r="D124" t="str">
            <v>S/T 54mm</v>
          </cell>
          <cell r="E124" t="str">
            <v>EA</v>
          </cell>
          <cell r="F124">
            <v>3440</v>
          </cell>
          <cell r="G124">
            <v>0.04</v>
          </cell>
        </row>
        <row r="125">
          <cell r="A125" t="str">
            <v>d229</v>
          </cell>
          <cell r="B125">
            <v>229</v>
          </cell>
          <cell r="C125" t="str">
            <v>위샤캡</v>
          </cell>
          <cell r="D125" t="str">
            <v>S/T 104mm</v>
          </cell>
          <cell r="E125" t="str">
            <v>EA</v>
          </cell>
          <cell r="F125">
            <v>23906</v>
          </cell>
          <cell r="G125">
            <v>0.04</v>
          </cell>
        </row>
        <row r="126">
          <cell r="A126" t="str">
            <v>d212</v>
          </cell>
          <cell r="B126">
            <v>212</v>
          </cell>
          <cell r="C126" t="str">
            <v>유니스트러트 챤넬</v>
          </cell>
          <cell r="D126" t="str">
            <v>2.3t 42x42</v>
          </cell>
          <cell r="E126" t="str">
            <v>EA</v>
          </cell>
          <cell r="F126">
            <v>0</v>
          </cell>
        </row>
        <row r="127">
          <cell r="A127" t="str">
            <v>d205</v>
          </cell>
          <cell r="B127">
            <v>205</v>
          </cell>
          <cell r="C127" t="str">
            <v>은            분</v>
          </cell>
          <cell r="E127" t="str">
            <v>ℓ</v>
          </cell>
          <cell r="F127">
            <v>0</v>
          </cell>
        </row>
        <row r="128">
          <cell r="A128" t="str">
            <v>d112</v>
          </cell>
          <cell r="B128">
            <v>112</v>
          </cell>
          <cell r="C128" t="str">
            <v>작은나사</v>
          </cell>
          <cell r="D128" t="str">
            <v>황동 1/8"x1 1/4"</v>
          </cell>
          <cell r="E128" t="str">
            <v>EA</v>
          </cell>
          <cell r="F128">
            <v>4.5999999999999996</v>
          </cell>
        </row>
        <row r="129">
          <cell r="A129" t="str">
            <v>d113</v>
          </cell>
          <cell r="B129">
            <v>113</v>
          </cell>
          <cell r="C129" t="str">
            <v>장미전구</v>
          </cell>
          <cell r="D129" t="str">
            <v>220(V) x 20W전자식</v>
          </cell>
          <cell r="E129" t="str">
            <v>EA</v>
          </cell>
          <cell r="F129">
            <v>7500</v>
          </cell>
          <cell r="G129">
            <v>0.245</v>
          </cell>
        </row>
        <row r="130">
          <cell r="A130" t="str">
            <v>d116</v>
          </cell>
          <cell r="B130">
            <v>116</v>
          </cell>
          <cell r="C130" t="str">
            <v>전  선</v>
          </cell>
          <cell r="D130" t="str">
            <v>CPEV 0.65mm 10P</v>
          </cell>
          <cell r="E130" t="str">
            <v>M</v>
          </cell>
          <cell r="F130">
            <v>523</v>
          </cell>
          <cell r="J130">
            <v>0.18</v>
          </cell>
        </row>
        <row r="131">
          <cell r="A131" t="str">
            <v>d114</v>
          </cell>
          <cell r="B131">
            <v>114</v>
          </cell>
          <cell r="C131" t="str">
            <v>전극봉식 제어기</v>
          </cell>
          <cell r="D131" t="str">
            <v>3선 3극</v>
          </cell>
          <cell r="E131" t="str">
            <v>EA</v>
          </cell>
          <cell r="F131">
            <v>33000</v>
          </cell>
          <cell r="G131">
            <v>0.08</v>
          </cell>
        </row>
        <row r="132">
          <cell r="A132" t="str">
            <v>d115</v>
          </cell>
          <cell r="B132">
            <v>115</v>
          </cell>
          <cell r="C132" t="str">
            <v>전기맨홀</v>
          </cell>
          <cell r="D132" t="str">
            <v>Ø950(Ø750)소형</v>
          </cell>
          <cell r="E132" t="str">
            <v>EA</v>
          </cell>
          <cell r="F132">
            <v>365000</v>
          </cell>
        </row>
        <row r="133">
          <cell r="A133" t="str">
            <v>d117</v>
          </cell>
          <cell r="B133">
            <v>117</v>
          </cell>
          <cell r="C133" t="str">
            <v>전선</v>
          </cell>
          <cell r="D133" t="str">
            <v>CV 5.5㎟/1C</v>
          </cell>
          <cell r="E133" t="str">
            <v>M</v>
          </cell>
          <cell r="F133">
            <v>270</v>
          </cell>
          <cell r="G133">
            <v>0.01</v>
          </cell>
        </row>
        <row r="134">
          <cell r="A134" t="str">
            <v>d118</v>
          </cell>
          <cell r="B134">
            <v>118</v>
          </cell>
          <cell r="C134" t="str">
            <v>전선</v>
          </cell>
          <cell r="D134" t="str">
            <v>CV 8㎟/1C</v>
          </cell>
          <cell r="E134" t="str">
            <v>M</v>
          </cell>
          <cell r="F134">
            <v>350</v>
          </cell>
          <cell r="G134">
            <v>0.02</v>
          </cell>
        </row>
        <row r="135">
          <cell r="A135" t="str">
            <v>d119</v>
          </cell>
          <cell r="B135">
            <v>119</v>
          </cell>
          <cell r="C135" t="str">
            <v>전선</v>
          </cell>
          <cell r="D135" t="str">
            <v>CV 14㎟/1C</v>
          </cell>
          <cell r="E135" t="str">
            <v>M</v>
          </cell>
          <cell r="F135">
            <v>615</v>
          </cell>
          <cell r="G135">
            <v>0.02</v>
          </cell>
        </row>
        <row r="136">
          <cell r="A136" t="str">
            <v>d120</v>
          </cell>
          <cell r="B136">
            <v>120</v>
          </cell>
          <cell r="C136" t="str">
            <v>전선</v>
          </cell>
          <cell r="D136" t="str">
            <v>CV 22㎟/1C</v>
          </cell>
          <cell r="E136" t="str">
            <v>M</v>
          </cell>
          <cell r="F136">
            <v>812</v>
          </cell>
          <cell r="G136">
            <v>3.1E-2</v>
          </cell>
        </row>
        <row r="137">
          <cell r="A137" t="str">
            <v>d121</v>
          </cell>
          <cell r="B137">
            <v>121</v>
          </cell>
          <cell r="C137" t="str">
            <v>전선</v>
          </cell>
          <cell r="D137" t="str">
            <v>CV 38㎟/1C</v>
          </cell>
          <cell r="E137" t="str">
            <v>M</v>
          </cell>
          <cell r="F137">
            <v>1250</v>
          </cell>
          <cell r="G137">
            <v>3.1E-2</v>
          </cell>
        </row>
        <row r="138">
          <cell r="A138" t="str">
            <v>d228</v>
          </cell>
          <cell r="B138">
            <v>228</v>
          </cell>
          <cell r="C138" t="str">
            <v>전선</v>
          </cell>
          <cell r="D138" t="str">
            <v>CV 100㎟/1C</v>
          </cell>
          <cell r="E138" t="str">
            <v>M</v>
          </cell>
          <cell r="F138">
            <v>3518</v>
          </cell>
          <cell r="G138">
            <v>6.4000000000000001E-2</v>
          </cell>
        </row>
        <row r="139">
          <cell r="A139" t="str">
            <v>d122</v>
          </cell>
          <cell r="B139">
            <v>122</v>
          </cell>
          <cell r="C139" t="str">
            <v>전선</v>
          </cell>
          <cell r="D139" t="str">
            <v>CVV 2.0㎟/1C</v>
          </cell>
          <cell r="E139" t="str">
            <v>M</v>
          </cell>
          <cell r="F139">
            <v>95</v>
          </cell>
          <cell r="G139">
            <v>0.01</v>
          </cell>
        </row>
        <row r="140">
          <cell r="A140" t="str">
            <v>d125</v>
          </cell>
          <cell r="B140">
            <v>125</v>
          </cell>
          <cell r="C140" t="str">
            <v>전선</v>
          </cell>
          <cell r="D140" t="str">
            <v>GV 100㎟</v>
          </cell>
          <cell r="E140" t="str">
            <v>M</v>
          </cell>
          <cell r="F140">
            <v>3518</v>
          </cell>
          <cell r="G140">
            <v>0.02</v>
          </cell>
        </row>
        <row r="141">
          <cell r="A141" t="str">
            <v>d128</v>
          </cell>
          <cell r="B141">
            <v>128</v>
          </cell>
          <cell r="C141" t="str">
            <v>전선</v>
          </cell>
          <cell r="D141" t="str">
            <v>GV 14㎟</v>
          </cell>
          <cell r="E141" t="str">
            <v>M</v>
          </cell>
          <cell r="F141">
            <v>715</v>
          </cell>
          <cell r="G141">
            <v>0.02</v>
          </cell>
        </row>
        <row r="142">
          <cell r="A142" t="str">
            <v>d123</v>
          </cell>
          <cell r="B142">
            <v>123</v>
          </cell>
          <cell r="C142" t="str">
            <v>전선</v>
          </cell>
          <cell r="D142" t="str">
            <v>GV 38㎟</v>
          </cell>
          <cell r="E142" t="str">
            <v>M</v>
          </cell>
          <cell r="F142">
            <v>1494</v>
          </cell>
          <cell r="G142">
            <v>3.1E-2</v>
          </cell>
        </row>
        <row r="143">
          <cell r="A143" t="str">
            <v>d126</v>
          </cell>
          <cell r="B143">
            <v>126</v>
          </cell>
          <cell r="C143" t="str">
            <v>전선</v>
          </cell>
          <cell r="D143" t="str">
            <v>GV 400㎟</v>
          </cell>
          <cell r="E143" t="str">
            <v>M</v>
          </cell>
          <cell r="F143">
            <v>13768</v>
          </cell>
          <cell r="G143">
            <v>2.5000000000000001E-2</v>
          </cell>
        </row>
        <row r="144">
          <cell r="A144" t="str">
            <v>d124</v>
          </cell>
          <cell r="B144">
            <v>124</v>
          </cell>
          <cell r="C144" t="str">
            <v>전선</v>
          </cell>
          <cell r="D144" t="str">
            <v>GV 50㎟</v>
          </cell>
          <cell r="E144" t="str">
            <v>M</v>
          </cell>
          <cell r="F144">
            <v>2006</v>
          </cell>
          <cell r="G144">
            <v>1.4999999999999999E-2</v>
          </cell>
        </row>
        <row r="145">
          <cell r="A145" t="str">
            <v>d214</v>
          </cell>
          <cell r="B145">
            <v>214</v>
          </cell>
          <cell r="C145" t="str">
            <v>전선</v>
          </cell>
          <cell r="D145" t="str">
            <v>GV 8㎟</v>
          </cell>
          <cell r="E145" t="str">
            <v>M</v>
          </cell>
          <cell r="F145">
            <v>414</v>
          </cell>
          <cell r="G145">
            <v>0.02</v>
          </cell>
        </row>
        <row r="146">
          <cell r="A146" t="str">
            <v>d127</v>
          </cell>
          <cell r="B146">
            <v>127</v>
          </cell>
          <cell r="C146" t="str">
            <v>전선</v>
          </cell>
          <cell r="D146" t="str">
            <v>HIV 2.0mm</v>
          </cell>
          <cell r="E146" t="str">
            <v>M</v>
          </cell>
          <cell r="F146">
            <v>94</v>
          </cell>
          <cell r="G146">
            <v>0.01</v>
          </cell>
        </row>
        <row r="147">
          <cell r="A147" t="str">
            <v>d129</v>
          </cell>
          <cell r="B147">
            <v>129</v>
          </cell>
          <cell r="C147" t="str">
            <v>전선</v>
          </cell>
          <cell r="D147" t="str">
            <v>HIV 5.5㎟</v>
          </cell>
          <cell r="E147" t="str">
            <v>M</v>
          </cell>
          <cell r="F147">
            <v>183</v>
          </cell>
          <cell r="G147">
            <v>0.01</v>
          </cell>
        </row>
        <row r="148">
          <cell r="A148" t="str">
            <v>d130</v>
          </cell>
          <cell r="B148">
            <v>130</v>
          </cell>
          <cell r="C148" t="str">
            <v>전선</v>
          </cell>
          <cell r="D148" t="str">
            <v>HIV 8㎟</v>
          </cell>
          <cell r="E148" t="str">
            <v>M</v>
          </cell>
          <cell r="F148">
            <v>265</v>
          </cell>
          <cell r="G148">
            <v>0.02</v>
          </cell>
        </row>
        <row r="149">
          <cell r="A149" t="str">
            <v>d131</v>
          </cell>
          <cell r="B149">
            <v>131</v>
          </cell>
          <cell r="C149" t="str">
            <v>전선</v>
          </cell>
          <cell r="D149" t="str">
            <v>TIV 0.8mm/2C</v>
          </cell>
          <cell r="E149" t="str">
            <v>M</v>
          </cell>
          <cell r="F149">
            <v>38</v>
          </cell>
          <cell r="I149">
            <v>1.4999999999999999E-2</v>
          </cell>
        </row>
        <row r="150">
          <cell r="A150" t="str">
            <v>d217</v>
          </cell>
          <cell r="B150">
            <v>217</v>
          </cell>
          <cell r="C150" t="str">
            <v>전선관</v>
          </cell>
          <cell r="D150" t="str">
            <v>ELP D : 30</v>
          </cell>
          <cell r="E150" t="str">
            <v>M</v>
          </cell>
          <cell r="F150">
            <v>305</v>
          </cell>
          <cell r="G150">
            <v>1.2E-2</v>
          </cell>
          <cell r="M150">
            <v>2.9000000000000001E-2</v>
          </cell>
        </row>
        <row r="151">
          <cell r="A151" t="str">
            <v>d218</v>
          </cell>
          <cell r="B151">
            <v>218</v>
          </cell>
          <cell r="C151" t="str">
            <v>전선관</v>
          </cell>
          <cell r="D151" t="str">
            <v>ELP D : 40</v>
          </cell>
          <cell r="E151" t="str">
            <v>M</v>
          </cell>
          <cell r="F151">
            <v>500</v>
          </cell>
          <cell r="G151">
            <v>1.2E-2</v>
          </cell>
          <cell r="M151">
            <v>2.9000000000000001E-2</v>
          </cell>
        </row>
        <row r="152">
          <cell r="A152" t="str">
            <v>d219</v>
          </cell>
          <cell r="B152">
            <v>219</v>
          </cell>
          <cell r="C152" t="str">
            <v>전선관</v>
          </cell>
          <cell r="D152" t="str">
            <v>ELP D : 50</v>
          </cell>
          <cell r="E152" t="str">
            <v>M</v>
          </cell>
          <cell r="F152">
            <v>630</v>
          </cell>
          <cell r="G152">
            <v>1.2E-2</v>
          </cell>
          <cell r="M152">
            <v>2.9000000000000001E-2</v>
          </cell>
        </row>
        <row r="153">
          <cell r="A153" t="str">
            <v>d220</v>
          </cell>
          <cell r="B153">
            <v>220</v>
          </cell>
          <cell r="C153" t="str">
            <v>전선관</v>
          </cell>
          <cell r="D153" t="str">
            <v>ELP D : 65</v>
          </cell>
          <cell r="E153" t="str">
            <v>M</v>
          </cell>
          <cell r="F153">
            <v>925</v>
          </cell>
          <cell r="G153">
            <v>1.4999999999999999E-2</v>
          </cell>
          <cell r="M153">
            <v>3.5000000000000003E-2</v>
          </cell>
        </row>
        <row r="154">
          <cell r="A154" t="str">
            <v>d132</v>
          </cell>
          <cell r="B154">
            <v>132</v>
          </cell>
          <cell r="C154" t="str">
            <v>전선관</v>
          </cell>
          <cell r="D154" t="str">
            <v>HIPVC 16mm</v>
          </cell>
          <cell r="E154" t="str">
            <v>M</v>
          </cell>
          <cell r="F154">
            <v>235</v>
          </cell>
          <cell r="G154">
            <v>0.05</v>
          </cell>
        </row>
        <row r="155">
          <cell r="A155" t="str">
            <v>d133</v>
          </cell>
          <cell r="B155">
            <v>133</v>
          </cell>
          <cell r="C155" t="str">
            <v>전선관</v>
          </cell>
          <cell r="D155" t="str">
            <v>HIPVC 22mm</v>
          </cell>
          <cell r="E155" t="str">
            <v>M</v>
          </cell>
          <cell r="F155">
            <v>283</v>
          </cell>
          <cell r="G155">
            <v>0.06</v>
          </cell>
        </row>
        <row r="156">
          <cell r="A156" t="str">
            <v>d134</v>
          </cell>
          <cell r="B156">
            <v>134</v>
          </cell>
          <cell r="C156" t="str">
            <v>전선관</v>
          </cell>
          <cell r="D156" t="str">
            <v>HIPVC 28mm</v>
          </cell>
          <cell r="E156" t="str">
            <v>M</v>
          </cell>
          <cell r="F156">
            <v>548</v>
          </cell>
          <cell r="G156">
            <v>0.08</v>
          </cell>
        </row>
        <row r="157">
          <cell r="A157" t="str">
            <v>d135</v>
          </cell>
          <cell r="B157">
            <v>135</v>
          </cell>
          <cell r="C157" t="str">
            <v>전선관</v>
          </cell>
          <cell r="D157" t="str">
            <v>HIPVC 36mm</v>
          </cell>
          <cell r="E157" t="str">
            <v>M</v>
          </cell>
          <cell r="F157">
            <v>760</v>
          </cell>
          <cell r="G157">
            <v>0.01</v>
          </cell>
        </row>
        <row r="158">
          <cell r="A158" t="str">
            <v>d136</v>
          </cell>
          <cell r="B158">
            <v>136</v>
          </cell>
          <cell r="C158" t="str">
            <v>전선관</v>
          </cell>
          <cell r="D158" t="str">
            <v>HIPVC 42mm</v>
          </cell>
          <cell r="E158" t="str">
            <v>M</v>
          </cell>
          <cell r="F158">
            <v>996</v>
          </cell>
          <cell r="G158">
            <v>0.13</v>
          </cell>
        </row>
        <row r="159">
          <cell r="A159" t="str">
            <v>d137</v>
          </cell>
          <cell r="B159">
            <v>137</v>
          </cell>
          <cell r="C159" t="str">
            <v>전선관</v>
          </cell>
          <cell r="D159" t="str">
            <v>HIPVC 54mm</v>
          </cell>
          <cell r="E159" t="str">
            <v>M</v>
          </cell>
          <cell r="F159">
            <v>1413</v>
          </cell>
          <cell r="G159">
            <v>0.19</v>
          </cell>
        </row>
        <row r="160">
          <cell r="A160" t="str">
            <v>d138</v>
          </cell>
          <cell r="B160">
            <v>138</v>
          </cell>
          <cell r="C160" t="str">
            <v>전선관</v>
          </cell>
          <cell r="D160" t="str">
            <v>S/T 16mm</v>
          </cell>
          <cell r="E160" t="str">
            <v>M</v>
          </cell>
          <cell r="F160">
            <v>665</v>
          </cell>
          <cell r="G160">
            <v>0.08</v>
          </cell>
        </row>
        <row r="161">
          <cell r="A161" t="str">
            <v>d139</v>
          </cell>
          <cell r="B161">
            <v>139</v>
          </cell>
          <cell r="C161" t="str">
            <v>전선관</v>
          </cell>
          <cell r="D161" t="str">
            <v>S/T 22mm</v>
          </cell>
          <cell r="E161" t="str">
            <v>M</v>
          </cell>
          <cell r="F161">
            <v>852</v>
          </cell>
          <cell r="G161">
            <v>0.11</v>
          </cell>
        </row>
        <row r="162">
          <cell r="A162" t="str">
            <v>d140</v>
          </cell>
          <cell r="B162">
            <v>140</v>
          </cell>
          <cell r="C162" t="str">
            <v>전선관</v>
          </cell>
          <cell r="D162" t="str">
            <v>S/T 28mm</v>
          </cell>
          <cell r="E162" t="str">
            <v>M</v>
          </cell>
          <cell r="F162">
            <v>1112</v>
          </cell>
          <cell r="G162">
            <v>0.14000000000000001</v>
          </cell>
        </row>
        <row r="163">
          <cell r="A163" t="str">
            <v>d141</v>
          </cell>
          <cell r="B163">
            <v>141</v>
          </cell>
          <cell r="C163" t="str">
            <v>전선관</v>
          </cell>
          <cell r="D163" t="str">
            <v>S/T 36mm</v>
          </cell>
          <cell r="E163" t="str">
            <v>M</v>
          </cell>
          <cell r="F163">
            <v>1365</v>
          </cell>
          <cell r="G163">
            <v>0.2</v>
          </cell>
        </row>
        <row r="164">
          <cell r="A164" t="str">
            <v>d142</v>
          </cell>
          <cell r="B164">
            <v>142</v>
          </cell>
          <cell r="C164" t="str">
            <v>전선관</v>
          </cell>
          <cell r="D164" t="str">
            <v>S/T 42mm</v>
          </cell>
          <cell r="E164" t="str">
            <v>M</v>
          </cell>
          <cell r="F164">
            <v>1582</v>
          </cell>
          <cell r="G164">
            <v>0.25</v>
          </cell>
        </row>
        <row r="165">
          <cell r="A165" t="str">
            <v>d143</v>
          </cell>
          <cell r="B165">
            <v>143</v>
          </cell>
          <cell r="C165" t="str">
            <v>전선관</v>
          </cell>
          <cell r="D165" t="str">
            <v>S/T 54mm</v>
          </cell>
          <cell r="E165" t="str">
            <v>M</v>
          </cell>
          <cell r="F165">
            <v>2206</v>
          </cell>
          <cell r="G165">
            <v>0.34</v>
          </cell>
        </row>
        <row r="166">
          <cell r="A166" t="str">
            <v>d227</v>
          </cell>
          <cell r="B166">
            <v>143</v>
          </cell>
          <cell r="C166" t="str">
            <v>전선관</v>
          </cell>
          <cell r="D166" t="str">
            <v>S/T 104mm</v>
          </cell>
          <cell r="E166" t="str">
            <v>M</v>
          </cell>
          <cell r="F166">
            <v>5019</v>
          </cell>
          <cell r="G166">
            <v>0.71</v>
          </cell>
        </row>
        <row r="167">
          <cell r="A167" t="str">
            <v>d144</v>
          </cell>
          <cell r="B167">
            <v>144</v>
          </cell>
          <cell r="C167" t="str">
            <v>전화 콘센트</v>
          </cell>
          <cell r="D167" t="str">
            <v>4P</v>
          </cell>
          <cell r="E167" t="str">
            <v>EA</v>
          </cell>
          <cell r="F167">
            <v>730</v>
          </cell>
          <cell r="I167">
            <v>7.0000000000000007E-2</v>
          </cell>
        </row>
        <row r="168">
          <cell r="A168" t="str">
            <v>d145</v>
          </cell>
          <cell r="B168">
            <v>145</v>
          </cell>
          <cell r="C168" t="str">
            <v>접지 단자함(SUS)</v>
          </cell>
          <cell r="D168" t="str">
            <v>1 CCT</v>
          </cell>
          <cell r="E168" t="str">
            <v>EA</v>
          </cell>
          <cell r="F168">
            <v>70000</v>
          </cell>
          <cell r="G168">
            <v>0.66</v>
          </cell>
        </row>
        <row r="169">
          <cell r="A169" t="str">
            <v>d146</v>
          </cell>
          <cell r="B169">
            <v>146</v>
          </cell>
          <cell r="C169" t="str">
            <v>접지동봉</v>
          </cell>
          <cell r="D169" t="str">
            <v>ø18 x 2400</v>
          </cell>
          <cell r="E169" t="str">
            <v>본</v>
          </cell>
          <cell r="F169">
            <v>5300</v>
          </cell>
          <cell r="G169">
            <v>0.2</v>
          </cell>
          <cell r="M169">
            <v>0.1</v>
          </cell>
        </row>
        <row r="170">
          <cell r="A170" t="str">
            <v>d195</v>
          </cell>
          <cell r="B170">
            <v>195</v>
          </cell>
          <cell r="C170" t="str">
            <v>접지목</v>
          </cell>
          <cell r="D170" t="str">
            <v>100x100x1000</v>
          </cell>
          <cell r="E170" t="str">
            <v>EA</v>
          </cell>
          <cell r="F170">
            <v>30000</v>
          </cell>
        </row>
        <row r="171">
          <cell r="A171" t="str">
            <v>d147</v>
          </cell>
          <cell r="B171">
            <v>147</v>
          </cell>
          <cell r="C171" t="str">
            <v>접지저항 저감제</v>
          </cell>
          <cell r="D171" t="str">
            <v>아스판-M</v>
          </cell>
          <cell r="E171" t="str">
            <v>포</v>
          </cell>
          <cell r="F171">
            <v>15000</v>
          </cell>
        </row>
        <row r="172">
          <cell r="A172" t="str">
            <v>d148</v>
          </cell>
          <cell r="B172">
            <v>148</v>
          </cell>
          <cell r="C172" t="str">
            <v>정온전선</v>
          </cell>
          <cell r="D172" t="str">
            <v>15W/M 220V</v>
          </cell>
          <cell r="E172" t="str">
            <v>M</v>
          </cell>
          <cell r="F172">
            <v>5600</v>
          </cell>
          <cell r="G172">
            <v>0.4</v>
          </cell>
        </row>
        <row r="173">
          <cell r="A173" t="str">
            <v>d149</v>
          </cell>
          <cell r="B173">
            <v>149</v>
          </cell>
          <cell r="C173" t="str">
            <v>주택용 분전반</v>
          </cell>
          <cell r="D173" t="str">
            <v>ME-4회로</v>
          </cell>
          <cell r="E173" t="str">
            <v>면</v>
          </cell>
          <cell r="F173">
            <v>21000</v>
          </cell>
          <cell r="G173">
            <v>0.43</v>
          </cell>
        </row>
        <row r="174">
          <cell r="A174" t="str">
            <v>d152</v>
          </cell>
          <cell r="B174">
            <v>152</v>
          </cell>
          <cell r="C174" t="str">
            <v>중간 단자함</v>
          </cell>
          <cell r="D174" t="str">
            <v>SUS 10P</v>
          </cell>
          <cell r="E174" t="str">
            <v>EA</v>
          </cell>
          <cell r="F174">
            <v>24800</v>
          </cell>
          <cell r="I174">
            <v>0.55000000000000004</v>
          </cell>
          <cell r="M174">
            <v>0.45</v>
          </cell>
        </row>
        <row r="175">
          <cell r="A175" t="str">
            <v>d153</v>
          </cell>
          <cell r="B175">
            <v>153</v>
          </cell>
          <cell r="C175" t="str">
            <v>중간단자함</v>
          </cell>
          <cell r="D175" t="str">
            <v>SUS 20P</v>
          </cell>
          <cell r="E175" t="str">
            <v>EA</v>
          </cell>
          <cell r="F175">
            <v>27600</v>
          </cell>
          <cell r="I175">
            <v>0.55000000000000004</v>
          </cell>
          <cell r="M175">
            <v>0.45</v>
          </cell>
        </row>
        <row r="176">
          <cell r="A176" t="str">
            <v>d150</v>
          </cell>
          <cell r="B176">
            <v>150</v>
          </cell>
          <cell r="C176" t="str">
            <v>철재분전함(D:SUS)</v>
          </cell>
          <cell r="D176" t="str">
            <v>450x300x150</v>
          </cell>
          <cell r="E176" t="str">
            <v>EA</v>
          </cell>
          <cell r="F176">
            <v>18000</v>
          </cell>
        </row>
        <row r="177">
          <cell r="A177" t="str">
            <v>d151</v>
          </cell>
          <cell r="B177">
            <v>151</v>
          </cell>
          <cell r="C177" t="str">
            <v>철재분전함(D:SUS)</v>
          </cell>
          <cell r="D177" t="str">
            <v>450x360X180</v>
          </cell>
          <cell r="E177" t="str">
            <v>EA</v>
          </cell>
          <cell r="F177">
            <v>21000</v>
          </cell>
        </row>
        <row r="178">
          <cell r="A178" t="str">
            <v>d154</v>
          </cell>
          <cell r="B178">
            <v>154</v>
          </cell>
          <cell r="C178" t="str">
            <v>커버 나이프 S/W</v>
          </cell>
          <cell r="D178" t="str">
            <v>3P 30A</v>
          </cell>
          <cell r="E178" t="str">
            <v>EA</v>
          </cell>
          <cell r="F178">
            <v>2304</v>
          </cell>
          <cell r="G178">
            <v>0.2</v>
          </cell>
        </row>
        <row r="179">
          <cell r="A179" t="str">
            <v>d155</v>
          </cell>
          <cell r="B179">
            <v>155</v>
          </cell>
          <cell r="C179" t="str">
            <v>커버 나이프 S/W</v>
          </cell>
          <cell r="D179" t="str">
            <v>쌍투 3P30A</v>
          </cell>
          <cell r="E179" t="str">
            <v>EA</v>
          </cell>
          <cell r="F179">
            <v>3372</v>
          </cell>
          <cell r="G179">
            <v>0.24</v>
          </cell>
        </row>
        <row r="180">
          <cell r="A180" t="str">
            <v>d156</v>
          </cell>
          <cell r="B180">
            <v>156</v>
          </cell>
          <cell r="C180" t="str">
            <v>콘센트</v>
          </cell>
          <cell r="D180" t="str">
            <v>250V15A1구(무)</v>
          </cell>
          <cell r="E180" t="str">
            <v>EA</v>
          </cell>
          <cell r="F180">
            <v>820</v>
          </cell>
          <cell r="G180">
            <v>6.5000000000000002E-2</v>
          </cell>
        </row>
        <row r="181">
          <cell r="A181" t="str">
            <v>d157</v>
          </cell>
          <cell r="B181">
            <v>157</v>
          </cell>
          <cell r="C181" t="str">
            <v>콘센트</v>
          </cell>
          <cell r="D181" t="str">
            <v>250V15A2구(접)</v>
          </cell>
          <cell r="E181" t="str">
            <v>EA</v>
          </cell>
          <cell r="F181">
            <v>1045</v>
          </cell>
          <cell r="G181">
            <v>6.5000000000000002E-2</v>
          </cell>
        </row>
        <row r="182">
          <cell r="A182" t="str">
            <v>d158</v>
          </cell>
          <cell r="B182">
            <v>158</v>
          </cell>
          <cell r="C182" t="str">
            <v>타임머(24H)</v>
          </cell>
          <cell r="D182" t="str">
            <v>220V25A최소15분</v>
          </cell>
          <cell r="E182" t="str">
            <v>EA</v>
          </cell>
          <cell r="F182">
            <v>22600</v>
          </cell>
          <cell r="G182">
            <v>0.2</v>
          </cell>
        </row>
        <row r="183">
          <cell r="A183" t="str">
            <v>d165</v>
          </cell>
          <cell r="B183">
            <v>165</v>
          </cell>
          <cell r="C183" t="str">
            <v>통로유도등</v>
          </cell>
          <cell r="D183" t="str">
            <v>매입 10W 소형</v>
          </cell>
          <cell r="E183" t="str">
            <v>EA</v>
          </cell>
          <cell r="F183">
            <v>24500</v>
          </cell>
          <cell r="G183">
            <v>0.2</v>
          </cell>
        </row>
        <row r="184">
          <cell r="A184" t="str">
            <v>d194</v>
          </cell>
          <cell r="B184">
            <v>194</v>
          </cell>
          <cell r="C184" t="str">
            <v>통신용 접지함</v>
          </cell>
          <cell r="D184" t="str">
            <v>아크릴 5t</v>
          </cell>
          <cell r="E184" t="str">
            <v>EA</v>
          </cell>
          <cell r="F184">
            <v>130000</v>
          </cell>
          <cell r="G184">
            <v>0.66</v>
          </cell>
        </row>
        <row r="185">
          <cell r="A185" t="str">
            <v>d199</v>
          </cell>
          <cell r="B185">
            <v>199</v>
          </cell>
          <cell r="C185" t="str">
            <v>통합분전반</v>
          </cell>
          <cell r="D185" t="str">
            <v>ATS 200A 3Ø4W</v>
          </cell>
          <cell r="E185" t="str">
            <v>면</v>
          </cell>
          <cell r="F185">
            <v>0</v>
          </cell>
          <cell r="G185">
            <v>0.92200000000000004</v>
          </cell>
        </row>
        <row r="186">
          <cell r="A186" t="str">
            <v>d159</v>
          </cell>
          <cell r="B186">
            <v>159</v>
          </cell>
          <cell r="C186" t="str">
            <v>파이프 행거</v>
          </cell>
          <cell r="D186" t="str">
            <v>16C</v>
          </cell>
          <cell r="E186" t="str">
            <v>EA</v>
          </cell>
          <cell r="F186">
            <v>435</v>
          </cell>
        </row>
        <row r="187">
          <cell r="A187" t="str">
            <v>d160</v>
          </cell>
          <cell r="B187">
            <v>160</v>
          </cell>
          <cell r="C187" t="str">
            <v>파이프 행거</v>
          </cell>
          <cell r="D187" t="str">
            <v>22C</v>
          </cell>
          <cell r="E187" t="str">
            <v>EA</v>
          </cell>
          <cell r="F187">
            <v>445</v>
          </cell>
        </row>
        <row r="188">
          <cell r="A188" t="str">
            <v>d161</v>
          </cell>
          <cell r="B188">
            <v>161</v>
          </cell>
          <cell r="C188" t="str">
            <v>파이프 행거</v>
          </cell>
          <cell r="D188" t="str">
            <v>28C</v>
          </cell>
          <cell r="E188" t="str">
            <v>EA</v>
          </cell>
          <cell r="F188">
            <v>457</v>
          </cell>
        </row>
        <row r="189">
          <cell r="A189" t="str">
            <v>d162</v>
          </cell>
          <cell r="B189">
            <v>162</v>
          </cell>
          <cell r="C189" t="str">
            <v>파이프 행거</v>
          </cell>
          <cell r="D189" t="str">
            <v>36C</v>
          </cell>
          <cell r="E189" t="str">
            <v>EA</v>
          </cell>
          <cell r="F189">
            <v>595</v>
          </cell>
        </row>
        <row r="190">
          <cell r="A190" t="str">
            <v>d163</v>
          </cell>
          <cell r="B190">
            <v>163</v>
          </cell>
          <cell r="C190" t="str">
            <v>파이프 행거</v>
          </cell>
          <cell r="D190" t="str">
            <v>42C</v>
          </cell>
          <cell r="E190" t="str">
            <v>EA</v>
          </cell>
          <cell r="F190">
            <v>658</v>
          </cell>
        </row>
        <row r="191">
          <cell r="A191" t="str">
            <v>d164</v>
          </cell>
          <cell r="B191">
            <v>164</v>
          </cell>
          <cell r="C191" t="str">
            <v>파이프 행거</v>
          </cell>
          <cell r="D191" t="str">
            <v>54C</v>
          </cell>
          <cell r="E191" t="str">
            <v>EA</v>
          </cell>
          <cell r="F191">
            <v>786</v>
          </cell>
        </row>
        <row r="192">
          <cell r="A192" t="str">
            <v>d166</v>
          </cell>
          <cell r="B192">
            <v>166</v>
          </cell>
          <cell r="C192" t="str">
            <v>표시등</v>
          </cell>
          <cell r="D192" t="str">
            <v>DC 24V (IL-D24)</v>
          </cell>
          <cell r="E192" t="str">
            <v>EA</v>
          </cell>
          <cell r="F192">
            <v>1000</v>
          </cell>
          <cell r="G192">
            <v>0.2</v>
          </cell>
        </row>
        <row r="193">
          <cell r="A193" t="str">
            <v>d167</v>
          </cell>
          <cell r="B193">
            <v>167</v>
          </cell>
          <cell r="C193" t="str">
            <v>풀박스</v>
          </cell>
          <cell r="D193" t="str">
            <v>200x200x100</v>
          </cell>
          <cell r="E193" t="str">
            <v>EA</v>
          </cell>
          <cell r="F193">
            <v>2790</v>
          </cell>
          <cell r="G193">
            <v>0.66</v>
          </cell>
        </row>
        <row r="194">
          <cell r="A194" t="str">
            <v>d168</v>
          </cell>
          <cell r="B194">
            <v>168</v>
          </cell>
          <cell r="C194" t="str">
            <v>풀박스</v>
          </cell>
          <cell r="D194" t="str">
            <v>250x250x150</v>
          </cell>
          <cell r="E194" t="str">
            <v>EA</v>
          </cell>
          <cell r="F194">
            <v>4500</v>
          </cell>
          <cell r="G194">
            <v>0.66</v>
          </cell>
        </row>
        <row r="195">
          <cell r="A195" t="str">
            <v>d169</v>
          </cell>
          <cell r="B195">
            <v>169</v>
          </cell>
          <cell r="C195" t="str">
            <v>풀박스</v>
          </cell>
          <cell r="D195" t="str">
            <v>300x300x150</v>
          </cell>
          <cell r="E195" t="str">
            <v>EA</v>
          </cell>
          <cell r="F195">
            <v>5180</v>
          </cell>
          <cell r="G195">
            <v>0.66</v>
          </cell>
        </row>
        <row r="196">
          <cell r="A196" t="str">
            <v>d170</v>
          </cell>
          <cell r="B196">
            <v>170</v>
          </cell>
          <cell r="C196" t="str">
            <v>풀박스</v>
          </cell>
          <cell r="D196" t="str">
            <v>FRP 200x150x130</v>
          </cell>
          <cell r="E196" t="str">
            <v>EA</v>
          </cell>
          <cell r="F196">
            <v>35000</v>
          </cell>
          <cell r="G196">
            <v>0.66</v>
          </cell>
        </row>
        <row r="197">
          <cell r="A197" t="str">
            <v>d171</v>
          </cell>
          <cell r="B197">
            <v>171</v>
          </cell>
          <cell r="C197" t="str">
            <v>피난구 유도등</v>
          </cell>
          <cell r="D197" t="str">
            <v>노출 10W 소형</v>
          </cell>
          <cell r="E197" t="str">
            <v>EA</v>
          </cell>
          <cell r="F197">
            <v>24500</v>
          </cell>
          <cell r="G197">
            <v>0.2</v>
          </cell>
        </row>
        <row r="198">
          <cell r="A198" t="str">
            <v>d181</v>
          </cell>
          <cell r="B198">
            <v>181</v>
          </cell>
          <cell r="C198" t="str">
            <v>행거볼트</v>
          </cell>
          <cell r="D198" t="str">
            <v>Ø9x1000</v>
          </cell>
          <cell r="E198" t="str">
            <v>EA</v>
          </cell>
          <cell r="F198">
            <v>404</v>
          </cell>
        </row>
        <row r="199">
          <cell r="A199" t="str">
            <v>d172</v>
          </cell>
          <cell r="B199">
            <v>172</v>
          </cell>
          <cell r="C199" t="str">
            <v>형광등기구(매입루바)</v>
          </cell>
          <cell r="D199" t="str">
            <v>220(V)x20Wx2등 전자</v>
          </cell>
          <cell r="E199" t="str">
            <v>SET</v>
          </cell>
          <cell r="F199">
            <v>34260</v>
          </cell>
          <cell r="G199">
            <v>0.3</v>
          </cell>
        </row>
        <row r="200">
          <cell r="A200" t="str">
            <v>d173</v>
          </cell>
          <cell r="B200">
            <v>173</v>
          </cell>
          <cell r="C200" t="str">
            <v>형광등기구(매입루바)</v>
          </cell>
          <cell r="D200" t="str">
            <v>220(V)x40Wx2등 전자</v>
          </cell>
          <cell r="E200" t="str">
            <v>SET</v>
          </cell>
          <cell r="F200">
            <v>43120</v>
          </cell>
          <cell r="G200">
            <v>0.46</v>
          </cell>
        </row>
        <row r="201">
          <cell r="A201" t="str">
            <v>d174</v>
          </cell>
          <cell r="B201">
            <v>174</v>
          </cell>
          <cell r="C201" t="str">
            <v>형광등기구(안전증)</v>
          </cell>
          <cell r="D201" t="str">
            <v>220(V)x20Wx2등</v>
          </cell>
          <cell r="E201" t="str">
            <v>SET</v>
          </cell>
          <cell r="F201">
            <v>80000</v>
          </cell>
          <cell r="G201">
            <v>0.6</v>
          </cell>
        </row>
        <row r="202">
          <cell r="A202" t="str">
            <v>d175</v>
          </cell>
          <cell r="B202">
            <v>175</v>
          </cell>
          <cell r="C202" t="str">
            <v>형광등기구(안전증)</v>
          </cell>
          <cell r="D202" t="str">
            <v>220(V)x40Wx2등</v>
          </cell>
          <cell r="E202" t="str">
            <v>SET</v>
          </cell>
          <cell r="F202">
            <v>114000</v>
          </cell>
          <cell r="G202">
            <v>0.92</v>
          </cell>
        </row>
        <row r="203">
          <cell r="A203" t="str">
            <v>d215</v>
          </cell>
          <cell r="B203">
            <v>215</v>
          </cell>
          <cell r="C203" t="str">
            <v>형광등기구(직부)</v>
          </cell>
          <cell r="D203" t="str">
            <v>220(V)x20Wx2등 전자</v>
          </cell>
          <cell r="E203" t="str">
            <v>SET</v>
          </cell>
          <cell r="F203">
            <v>29000</v>
          </cell>
          <cell r="G203">
            <v>0.19500000000000001</v>
          </cell>
        </row>
        <row r="204">
          <cell r="A204" t="str">
            <v>d216</v>
          </cell>
          <cell r="B204">
            <v>216</v>
          </cell>
          <cell r="C204" t="str">
            <v>형광등기구(직부)</v>
          </cell>
          <cell r="D204" t="str">
            <v>220(V)x40Wx2등 전자</v>
          </cell>
          <cell r="E204" t="str">
            <v>SET</v>
          </cell>
          <cell r="F204">
            <v>39400</v>
          </cell>
          <cell r="G204">
            <v>0.30499999999999999</v>
          </cell>
        </row>
        <row r="205">
          <cell r="A205" t="str">
            <v>d176</v>
          </cell>
          <cell r="B205">
            <v>176</v>
          </cell>
          <cell r="C205" t="str">
            <v>형광램프</v>
          </cell>
          <cell r="D205" t="str">
            <v>220(V)x20W</v>
          </cell>
          <cell r="E205" t="str">
            <v>EA</v>
          </cell>
          <cell r="F205">
            <v>650</v>
          </cell>
        </row>
        <row r="206">
          <cell r="A206" t="str">
            <v>d177</v>
          </cell>
          <cell r="B206">
            <v>177</v>
          </cell>
          <cell r="C206" t="str">
            <v>형광램프</v>
          </cell>
          <cell r="D206" t="str">
            <v>220(V)x40W</v>
          </cell>
          <cell r="E206" t="str">
            <v>EA</v>
          </cell>
          <cell r="F206">
            <v>1050</v>
          </cell>
        </row>
        <row r="207">
          <cell r="A207" t="str">
            <v>d178</v>
          </cell>
          <cell r="B207">
            <v>178</v>
          </cell>
          <cell r="C207" t="str">
            <v>환풍기(일반용)</v>
          </cell>
          <cell r="D207" t="str">
            <v>300 x 300</v>
          </cell>
          <cell r="E207" t="str">
            <v>EA</v>
          </cell>
          <cell r="F207">
            <v>16000</v>
          </cell>
          <cell r="G207">
            <v>0.48</v>
          </cell>
        </row>
        <row r="208">
          <cell r="A208" t="str">
            <v>d179</v>
          </cell>
          <cell r="B208">
            <v>179</v>
          </cell>
          <cell r="C208" t="str">
            <v>황동 볼트너트</v>
          </cell>
          <cell r="D208" t="str">
            <v>M10 x 40</v>
          </cell>
          <cell r="E208" t="str">
            <v>EA</v>
          </cell>
          <cell r="F208">
            <v>183</v>
          </cell>
        </row>
        <row r="209">
          <cell r="A209" t="str">
            <v>d180</v>
          </cell>
          <cell r="B209">
            <v>180</v>
          </cell>
          <cell r="C209" t="str">
            <v>황동 평와셔</v>
          </cell>
          <cell r="D209" t="str">
            <v>3/8" 0.5mm</v>
          </cell>
          <cell r="E209" t="str">
            <v>EA</v>
          </cell>
          <cell r="F209">
            <v>6.5</v>
          </cell>
        </row>
        <row r="210">
          <cell r="A210" t="str">
            <v>d209</v>
          </cell>
          <cell r="B210">
            <v>209</v>
          </cell>
          <cell r="C210" t="str">
            <v>휘 발 유</v>
          </cell>
          <cell r="E210" t="str">
            <v>ℓ</v>
          </cell>
          <cell r="F210">
            <v>0</v>
          </cell>
        </row>
        <row r="211">
          <cell r="A211" t="str">
            <v>d196</v>
          </cell>
          <cell r="B211">
            <v>196</v>
          </cell>
          <cell r="C211" t="str">
            <v>BASE PLAT</v>
          </cell>
          <cell r="D211" t="str">
            <v>200x200x9t</v>
          </cell>
          <cell r="E211" t="str">
            <v>EA</v>
          </cell>
          <cell r="F211">
            <v>1500</v>
          </cell>
        </row>
        <row r="212">
          <cell r="A212" t="str">
            <v>d182</v>
          </cell>
          <cell r="B212">
            <v>182</v>
          </cell>
          <cell r="C212" t="str">
            <v>BOX 및 DOOR</v>
          </cell>
          <cell r="D212" t="str">
            <v>400x500x200x1.5t</v>
          </cell>
          <cell r="E212" t="str">
            <v>SET</v>
          </cell>
          <cell r="F212">
            <v>40000</v>
          </cell>
        </row>
        <row r="213">
          <cell r="A213" t="str">
            <v>d183</v>
          </cell>
          <cell r="B213">
            <v>183</v>
          </cell>
          <cell r="C213" t="str">
            <v>BOX COVER</v>
          </cell>
          <cell r="D213" t="str">
            <v>평 4각 &amp; 8각</v>
          </cell>
          <cell r="E213" t="str">
            <v>EA</v>
          </cell>
          <cell r="F213">
            <v>160</v>
          </cell>
        </row>
        <row r="214">
          <cell r="A214" t="str">
            <v>d184</v>
          </cell>
          <cell r="B214">
            <v>184</v>
          </cell>
          <cell r="C214" t="str">
            <v>CABLE TRAY</v>
          </cell>
          <cell r="D214" t="str">
            <v>STRAIGHT TRAY W300</v>
          </cell>
          <cell r="E214" t="str">
            <v>M</v>
          </cell>
          <cell r="F214">
            <v>11340</v>
          </cell>
          <cell r="G214">
            <v>0.28499999999999998</v>
          </cell>
        </row>
        <row r="215">
          <cell r="A215" t="str">
            <v>d198</v>
          </cell>
          <cell r="B215">
            <v>198</v>
          </cell>
          <cell r="C215" t="str">
            <v>DOWN LIGHT</v>
          </cell>
          <cell r="D215" t="str">
            <v>5" 반사매입형</v>
          </cell>
          <cell r="E215" t="str">
            <v>EA</v>
          </cell>
          <cell r="F215">
            <v>6000</v>
          </cell>
          <cell r="G215">
            <v>0.245</v>
          </cell>
        </row>
        <row r="216">
          <cell r="A216" t="str">
            <v>d187</v>
          </cell>
          <cell r="B216">
            <v>187</v>
          </cell>
          <cell r="C216" t="str">
            <v>ELB</v>
          </cell>
          <cell r="D216" t="str">
            <v>2P 30AF 20AT</v>
          </cell>
          <cell r="E216" t="str">
            <v>EA</v>
          </cell>
          <cell r="F216">
            <v>5300</v>
          </cell>
          <cell r="G216">
            <v>0.19</v>
          </cell>
        </row>
        <row r="217">
          <cell r="A217" t="str">
            <v>d188</v>
          </cell>
          <cell r="B217">
            <v>188</v>
          </cell>
          <cell r="C217" t="str">
            <v>NFB</v>
          </cell>
          <cell r="D217" t="str">
            <v>ABE 3P 50AF 30AT</v>
          </cell>
          <cell r="E217" t="str">
            <v>EA</v>
          </cell>
          <cell r="F217">
            <v>21800</v>
          </cell>
          <cell r="G217">
            <v>0.26</v>
          </cell>
        </row>
        <row r="218">
          <cell r="A218" t="str">
            <v>d231</v>
          </cell>
          <cell r="B218">
            <v>231</v>
          </cell>
          <cell r="C218" t="str">
            <v>NFB</v>
          </cell>
          <cell r="D218" t="str">
            <v>ABS 4P 400AF 400AT</v>
          </cell>
          <cell r="E218" t="str">
            <v>EA</v>
          </cell>
          <cell r="F218">
            <v>250000</v>
          </cell>
          <cell r="G218">
            <v>0.68</v>
          </cell>
        </row>
        <row r="219">
          <cell r="A219" t="str">
            <v>d189</v>
          </cell>
          <cell r="B219">
            <v>189</v>
          </cell>
          <cell r="C219" t="str">
            <v>NFB</v>
          </cell>
          <cell r="D219" t="str">
            <v>ABS 4P 100AF 75AT</v>
          </cell>
          <cell r="E219" t="str">
            <v>EA</v>
          </cell>
          <cell r="F219">
            <v>51100</v>
          </cell>
          <cell r="G219">
            <v>0.46800000000000003</v>
          </cell>
        </row>
        <row r="220">
          <cell r="A220" t="str">
            <v>d190</v>
          </cell>
          <cell r="B220">
            <v>190</v>
          </cell>
          <cell r="C220" t="str">
            <v>NFB</v>
          </cell>
          <cell r="D220" t="str">
            <v>ABS 4P 50AF 50AT</v>
          </cell>
          <cell r="E220" t="str">
            <v>EA</v>
          </cell>
          <cell r="F220">
            <v>28200</v>
          </cell>
          <cell r="G220">
            <v>0.33800000000000002</v>
          </cell>
        </row>
        <row r="221">
          <cell r="A221" t="str">
            <v>d191</v>
          </cell>
          <cell r="B221">
            <v>191</v>
          </cell>
          <cell r="C221" t="str">
            <v>T.V 유니트</v>
          </cell>
          <cell r="D221" t="str">
            <v>AUV 7-3-3</v>
          </cell>
          <cell r="E221" t="str">
            <v>조</v>
          </cell>
          <cell r="F221">
            <v>1700</v>
          </cell>
          <cell r="I221">
            <v>0.08</v>
          </cell>
        </row>
        <row r="222">
          <cell r="A222" t="str">
            <v>d192</v>
          </cell>
          <cell r="B222">
            <v>192</v>
          </cell>
          <cell r="C222" t="str">
            <v>U-CHANNEL</v>
          </cell>
          <cell r="D222" t="str">
            <v>42x25x2.3t</v>
          </cell>
          <cell r="E222" t="str">
            <v>M</v>
          </cell>
          <cell r="F222">
            <v>2800</v>
          </cell>
        </row>
        <row r="223">
          <cell r="A223" t="str">
            <v>d193</v>
          </cell>
          <cell r="B223">
            <v>193</v>
          </cell>
          <cell r="C223" t="str">
            <v>U-CHANNEL</v>
          </cell>
          <cell r="D223" t="str">
            <v>42x42x2.6t</v>
          </cell>
          <cell r="E223" t="str">
            <v>M</v>
          </cell>
          <cell r="F223">
            <v>3000</v>
          </cell>
        </row>
        <row r="224">
          <cell r="A224" t="str">
            <v>d204</v>
          </cell>
          <cell r="F224">
            <v>0</v>
          </cell>
        </row>
        <row r="225">
          <cell r="A225" t="str">
            <v>d201</v>
          </cell>
          <cell r="B225">
            <v>201</v>
          </cell>
          <cell r="C225" t="str">
            <v>부속품율</v>
          </cell>
          <cell r="D225" t="str">
            <v>전선관의 15%</v>
          </cell>
          <cell r="E225" t="str">
            <v>식</v>
          </cell>
          <cell r="F225">
            <v>0</v>
          </cell>
        </row>
        <row r="226">
          <cell r="A226" t="str">
            <v>d202</v>
          </cell>
          <cell r="B226">
            <v>202</v>
          </cell>
          <cell r="C226" t="str">
            <v>잡자재비</v>
          </cell>
          <cell r="D226" t="str">
            <v>배관.배선의 2%</v>
          </cell>
          <cell r="E226" t="str">
            <v>식</v>
          </cell>
          <cell r="F226">
            <v>0</v>
          </cell>
        </row>
        <row r="227">
          <cell r="A227" t="str">
            <v>d203</v>
          </cell>
          <cell r="B227">
            <v>203</v>
          </cell>
          <cell r="C227" t="str">
            <v>공구손료</v>
          </cell>
          <cell r="D227" t="str">
            <v>인건비의 3%</v>
          </cell>
          <cell r="E227" t="str">
            <v>식</v>
          </cell>
          <cell r="F227">
            <v>0</v>
          </cell>
        </row>
        <row r="228">
          <cell r="F228">
            <v>0</v>
          </cell>
        </row>
        <row r="229">
          <cell r="A229" t="str">
            <v>d221</v>
          </cell>
          <cell r="B229">
            <v>221</v>
          </cell>
          <cell r="C229" t="str">
            <v>케이블 덕트(W/C)</v>
          </cell>
          <cell r="D229" t="str">
            <v>W 200 x 150</v>
          </cell>
          <cell r="E229" t="str">
            <v>M</v>
          </cell>
          <cell r="F229">
            <v>19000</v>
          </cell>
          <cell r="G229">
            <v>0.5</v>
          </cell>
        </row>
        <row r="230">
          <cell r="A230" t="str">
            <v>d222</v>
          </cell>
          <cell r="B230">
            <v>222</v>
          </cell>
          <cell r="C230" t="str">
            <v>케이블 덕트(W/C)</v>
          </cell>
          <cell r="D230" t="str">
            <v>W 300 x 150</v>
          </cell>
          <cell r="E230" t="str">
            <v>M</v>
          </cell>
          <cell r="F230">
            <v>20560</v>
          </cell>
          <cell r="G230">
            <v>0.5</v>
          </cell>
        </row>
        <row r="231">
          <cell r="A231" t="str">
            <v>d223</v>
          </cell>
          <cell r="B231">
            <v>223</v>
          </cell>
          <cell r="C231" t="str">
            <v>수평용 엘보</v>
          </cell>
          <cell r="D231" t="str">
            <v>W 200 x 150</v>
          </cell>
          <cell r="E231" t="str">
            <v>EA</v>
          </cell>
          <cell r="F231">
            <v>14190</v>
          </cell>
          <cell r="G231">
            <v>0.5</v>
          </cell>
        </row>
        <row r="232">
          <cell r="A232" t="str">
            <v>d224</v>
          </cell>
          <cell r="B232">
            <v>224</v>
          </cell>
          <cell r="C232" t="str">
            <v>수평용 엘보</v>
          </cell>
          <cell r="D232" t="str">
            <v>W 300 x 150</v>
          </cell>
          <cell r="E232" t="str">
            <v>EA</v>
          </cell>
          <cell r="F232">
            <v>16200</v>
          </cell>
          <cell r="G232">
            <v>0.5</v>
          </cell>
        </row>
        <row r="233">
          <cell r="A233" t="str">
            <v>d225</v>
          </cell>
          <cell r="B233">
            <v>225</v>
          </cell>
          <cell r="C233" t="str">
            <v>수직용 엘보</v>
          </cell>
          <cell r="D233" t="str">
            <v>W 200 x 150</v>
          </cell>
          <cell r="E233" t="str">
            <v>EA</v>
          </cell>
          <cell r="F233">
            <v>13500</v>
          </cell>
          <cell r="G233">
            <v>0.5</v>
          </cell>
        </row>
        <row r="234">
          <cell r="A234" t="str">
            <v>d226</v>
          </cell>
          <cell r="B234">
            <v>226</v>
          </cell>
          <cell r="C234" t="str">
            <v>수직용 엘보</v>
          </cell>
          <cell r="D234" t="str">
            <v>W 300 x 150</v>
          </cell>
          <cell r="E234" t="str">
            <v>EA</v>
          </cell>
          <cell r="F234">
            <v>14180</v>
          </cell>
          <cell r="G234">
            <v>0.5</v>
          </cell>
        </row>
        <row r="235">
          <cell r="A235" t="str">
            <v>d232</v>
          </cell>
          <cell r="B235">
            <v>232</v>
          </cell>
        </row>
      </sheetData>
      <sheetData sheetId="2" refreshError="1">
        <row r="1">
          <cell r="A1" t="str">
            <v>코드</v>
          </cell>
        </row>
        <row r="3">
          <cell r="A3" t="str">
            <v>t0001</v>
          </cell>
          <cell r="B3">
            <v>1</v>
          </cell>
          <cell r="C3" t="str">
            <v>전선관 지지행거</v>
          </cell>
          <cell r="D3" t="str">
            <v>W:200</v>
          </cell>
          <cell r="E3" t="str">
            <v>개소</v>
          </cell>
          <cell r="F3">
            <v>1</v>
          </cell>
          <cell r="G3">
            <v>1693</v>
          </cell>
          <cell r="H3">
            <v>1693</v>
          </cell>
          <cell r="I3">
            <v>11024</v>
          </cell>
          <cell r="J3">
            <v>11024</v>
          </cell>
        </row>
        <row r="4">
          <cell r="A4" t="str">
            <v>t0002</v>
          </cell>
          <cell r="B4">
            <v>2</v>
          </cell>
          <cell r="C4" t="str">
            <v>전선관 지지행거</v>
          </cell>
          <cell r="D4" t="str">
            <v>W:300</v>
          </cell>
          <cell r="E4" t="str">
            <v>개소</v>
          </cell>
          <cell r="F4">
            <v>1</v>
          </cell>
          <cell r="G4">
            <v>1733</v>
          </cell>
          <cell r="H4">
            <v>1733</v>
          </cell>
          <cell r="I4">
            <v>11024</v>
          </cell>
          <cell r="J4">
            <v>11024</v>
          </cell>
        </row>
        <row r="5">
          <cell r="A5" t="str">
            <v>t0003</v>
          </cell>
          <cell r="B5">
            <v>3</v>
          </cell>
          <cell r="C5" t="str">
            <v>전선관 지지행거</v>
          </cell>
          <cell r="D5" t="str">
            <v>16C</v>
          </cell>
          <cell r="E5" t="str">
            <v>개소</v>
          </cell>
          <cell r="F5">
            <v>1</v>
          </cell>
          <cell r="G5">
            <v>1755</v>
          </cell>
          <cell r="H5">
            <v>1755</v>
          </cell>
          <cell r="I5">
            <v>1101</v>
          </cell>
          <cell r="J5">
            <v>1101</v>
          </cell>
        </row>
        <row r="6">
          <cell r="A6" t="str">
            <v>t0004</v>
          </cell>
          <cell r="B6">
            <v>4</v>
          </cell>
          <cell r="C6" t="str">
            <v>전선관 지지행거</v>
          </cell>
          <cell r="D6" t="str">
            <v>22C</v>
          </cell>
          <cell r="E6" t="str">
            <v>개소</v>
          </cell>
          <cell r="F6">
            <v>1</v>
          </cell>
          <cell r="G6">
            <v>1775</v>
          </cell>
          <cell r="H6">
            <v>1775</v>
          </cell>
          <cell r="I6">
            <v>1101</v>
          </cell>
          <cell r="J6">
            <v>1101</v>
          </cell>
        </row>
        <row r="7">
          <cell r="A7" t="str">
            <v>t0005</v>
          </cell>
          <cell r="B7">
            <v>5</v>
          </cell>
          <cell r="C7" t="str">
            <v>전선관 지지행거</v>
          </cell>
          <cell r="D7" t="str">
            <v>28C</v>
          </cell>
          <cell r="E7" t="str">
            <v>개소</v>
          </cell>
          <cell r="F7">
            <v>1</v>
          </cell>
          <cell r="G7">
            <v>1799</v>
          </cell>
          <cell r="H7">
            <v>1799</v>
          </cell>
          <cell r="I7">
            <v>1101</v>
          </cell>
          <cell r="J7">
            <v>1101</v>
          </cell>
        </row>
        <row r="8">
          <cell r="A8" t="str">
            <v>t0006</v>
          </cell>
          <cell r="B8">
            <v>6</v>
          </cell>
          <cell r="C8" t="str">
            <v>전선관 지지행거</v>
          </cell>
          <cell r="D8" t="str">
            <v>36C</v>
          </cell>
          <cell r="E8" t="str">
            <v>개소</v>
          </cell>
          <cell r="F8">
            <v>1</v>
          </cell>
          <cell r="G8">
            <v>2075</v>
          </cell>
          <cell r="H8">
            <v>2075</v>
          </cell>
          <cell r="I8">
            <v>1101</v>
          </cell>
          <cell r="J8">
            <v>1101</v>
          </cell>
        </row>
        <row r="9">
          <cell r="A9" t="str">
            <v>t0007</v>
          </cell>
          <cell r="B9">
            <v>7</v>
          </cell>
          <cell r="C9" t="str">
            <v>전선관 지지행거</v>
          </cell>
          <cell r="D9" t="str">
            <v>42C</v>
          </cell>
          <cell r="E9" t="str">
            <v>개소</v>
          </cell>
          <cell r="F9">
            <v>1</v>
          </cell>
          <cell r="G9">
            <v>2201</v>
          </cell>
          <cell r="H9">
            <v>2201</v>
          </cell>
          <cell r="I9">
            <v>1101</v>
          </cell>
          <cell r="J9">
            <v>1101</v>
          </cell>
        </row>
        <row r="10">
          <cell r="A10" t="str">
            <v>t0008</v>
          </cell>
          <cell r="B10">
            <v>8</v>
          </cell>
          <cell r="C10" t="str">
            <v>전선관 지지행거</v>
          </cell>
          <cell r="D10" t="str">
            <v>54C</v>
          </cell>
          <cell r="E10" t="str">
            <v>개소</v>
          </cell>
          <cell r="F10">
            <v>1</v>
          </cell>
          <cell r="G10">
            <v>2457</v>
          </cell>
          <cell r="H10">
            <v>2457</v>
          </cell>
          <cell r="I10">
            <v>1101</v>
          </cell>
          <cell r="J10">
            <v>1101</v>
          </cell>
        </row>
        <row r="11">
          <cell r="A11" t="str">
            <v>t0009</v>
          </cell>
          <cell r="B11">
            <v>9</v>
          </cell>
          <cell r="C11" t="str">
            <v xml:space="preserve">녹막이 페이트 </v>
          </cell>
          <cell r="D11" t="str">
            <v>2회</v>
          </cell>
          <cell r="E11" t="str">
            <v>식</v>
          </cell>
          <cell r="F11">
            <v>1</v>
          </cell>
          <cell r="G11">
            <v>591.86800000000005</v>
          </cell>
          <cell r="H11">
            <v>591.86800000000005</v>
          </cell>
          <cell r="I11">
            <v>1787</v>
          </cell>
          <cell r="J11">
            <v>1787</v>
          </cell>
        </row>
        <row r="12">
          <cell r="A12" t="str">
            <v>t0010</v>
          </cell>
          <cell r="B12">
            <v>10</v>
          </cell>
          <cell r="C12" t="str">
            <v>은분도장</v>
          </cell>
          <cell r="D12" t="str">
            <v>2회</v>
          </cell>
          <cell r="E12" t="str">
            <v>식</v>
          </cell>
          <cell r="F12">
            <v>1</v>
          </cell>
          <cell r="G12">
            <v>236.34500000000003</v>
          </cell>
          <cell r="H12">
            <v>236.34500000000003</v>
          </cell>
          <cell r="I12">
            <v>3216</v>
          </cell>
          <cell r="J12">
            <v>3216</v>
          </cell>
        </row>
        <row r="13">
          <cell r="A13" t="str">
            <v>t0011</v>
          </cell>
          <cell r="B13">
            <v>11</v>
          </cell>
          <cell r="C13" t="str">
            <v>철재류 가공 및 조립</v>
          </cell>
          <cell r="D13" t="str">
            <v>현장제작</v>
          </cell>
          <cell r="E13" t="str">
            <v>식</v>
          </cell>
          <cell r="F13">
            <v>1</v>
          </cell>
          <cell r="G13">
            <v>27913</v>
          </cell>
          <cell r="H13">
            <v>27913</v>
          </cell>
          <cell r="I13">
            <v>2176675</v>
          </cell>
          <cell r="J13">
            <v>2176675</v>
          </cell>
        </row>
        <row r="14">
          <cell r="A14" t="str">
            <v>t0012</v>
          </cell>
          <cell r="B14">
            <v>12</v>
          </cell>
          <cell r="C14" t="str">
            <v>콘크리트 기초</v>
          </cell>
          <cell r="D14" t="str">
            <v>무근</v>
          </cell>
          <cell r="E14" t="str">
            <v>식</v>
          </cell>
          <cell r="F14">
            <v>1</v>
          </cell>
          <cell r="G14">
            <v>54876</v>
          </cell>
          <cell r="H14">
            <v>54876</v>
          </cell>
          <cell r="I14">
            <v>196800</v>
          </cell>
          <cell r="J14">
            <v>196800</v>
          </cell>
        </row>
        <row r="15">
          <cell r="A15" t="str">
            <v>t0013</v>
          </cell>
          <cell r="B15">
            <v>13</v>
          </cell>
          <cell r="C15" t="str">
            <v>터파기 데메우기</v>
          </cell>
          <cell r="D15" t="str">
            <v>1M 이하</v>
          </cell>
          <cell r="E15" t="str">
            <v>㎥</v>
          </cell>
          <cell r="F15">
            <v>1</v>
          </cell>
          <cell r="G15">
            <v>0</v>
          </cell>
          <cell r="H15">
            <v>0</v>
          </cell>
          <cell r="I15">
            <v>10483</v>
          </cell>
          <cell r="J15">
            <v>10483</v>
          </cell>
        </row>
        <row r="16">
          <cell r="A16" t="str">
            <v>t0014</v>
          </cell>
          <cell r="B16">
            <v>14</v>
          </cell>
          <cell r="C16" t="str">
            <v>동력배관 지지가대</v>
          </cell>
          <cell r="D16" t="str">
            <v>ㄷ앵글</v>
          </cell>
          <cell r="E16" t="str">
            <v>㎥</v>
          </cell>
          <cell r="F16">
            <v>1</v>
          </cell>
          <cell r="G16">
            <v>7188.4515000000001</v>
          </cell>
          <cell r="H16">
            <v>7188.4515000000001</v>
          </cell>
          <cell r="I16">
            <v>166035.663</v>
          </cell>
          <cell r="J16">
            <v>166035.663</v>
          </cell>
        </row>
        <row r="17">
          <cell r="A17" t="str">
            <v>t0015</v>
          </cell>
          <cell r="B17">
            <v>15</v>
          </cell>
          <cell r="C17" t="str">
            <v>전등 전열 분전반</v>
          </cell>
          <cell r="D17" t="str">
            <v>L-1</v>
          </cell>
          <cell r="E17" t="str">
            <v>식</v>
          </cell>
          <cell r="F17">
            <v>1</v>
          </cell>
          <cell r="G17">
            <v>167121</v>
          </cell>
          <cell r="H17">
            <v>167121</v>
          </cell>
          <cell r="I17">
            <v>244058</v>
          </cell>
          <cell r="J17">
            <v>244058</v>
          </cell>
        </row>
        <row r="18">
          <cell r="A18" t="str">
            <v>t0016</v>
          </cell>
          <cell r="B18">
            <v>16</v>
          </cell>
          <cell r="C18" t="str">
            <v>전등 전열 분전반</v>
          </cell>
          <cell r="D18" t="str">
            <v>L-2</v>
          </cell>
          <cell r="E18" t="str">
            <v>식</v>
          </cell>
          <cell r="F18">
            <v>1</v>
          </cell>
          <cell r="G18">
            <v>209376</v>
          </cell>
          <cell r="H18">
            <v>209376</v>
          </cell>
          <cell r="I18">
            <v>213125</v>
          </cell>
          <cell r="J18">
            <v>213125</v>
          </cell>
        </row>
        <row r="19">
          <cell r="A19" t="str">
            <v>t0017</v>
          </cell>
          <cell r="B19">
            <v>17</v>
          </cell>
          <cell r="C19" t="str">
            <v>보안용 접지공사</v>
          </cell>
          <cell r="D19" t="str">
            <v>100Ω이하</v>
          </cell>
          <cell r="E19" t="str">
            <v>식</v>
          </cell>
          <cell r="F19">
            <v>1</v>
          </cell>
          <cell r="G19">
            <v>773105</v>
          </cell>
          <cell r="H19">
            <v>773105</v>
          </cell>
          <cell r="I19">
            <v>130426.31999999999</v>
          </cell>
          <cell r="J19">
            <v>130426.31999999999</v>
          </cell>
        </row>
        <row r="20">
          <cell r="A20" t="str">
            <v>t0018</v>
          </cell>
          <cell r="B20">
            <v>18</v>
          </cell>
          <cell r="C20" t="str">
            <v>덕트 지지행거</v>
          </cell>
          <cell r="D20" t="str">
            <v>W : 200</v>
          </cell>
          <cell r="E20" t="str">
            <v>개소</v>
          </cell>
          <cell r="F20">
            <v>1</v>
          </cell>
          <cell r="G20">
            <v>3296</v>
          </cell>
          <cell r="H20">
            <v>3296</v>
          </cell>
          <cell r="I20">
            <v>8508</v>
          </cell>
          <cell r="J20">
            <v>8508</v>
          </cell>
        </row>
        <row r="21">
          <cell r="A21" t="str">
            <v>t0019</v>
          </cell>
          <cell r="B21">
            <v>19</v>
          </cell>
          <cell r="C21" t="str">
            <v>덕트 지지행거</v>
          </cell>
          <cell r="D21" t="str">
            <v>W : 300</v>
          </cell>
          <cell r="E21" t="str">
            <v>개소</v>
          </cell>
          <cell r="F21">
            <v>1</v>
          </cell>
          <cell r="G21">
            <v>3566</v>
          </cell>
          <cell r="H21">
            <v>3566</v>
          </cell>
          <cell r="I21">
            <v>8508</v>
          </cell>
          <cell r="J21">
            <v>8508</v>
          </cell>
        </row>
        <row r="22">
          <cell r="A22" t="str">
            <v>t0020</v>
          </cell>
          <cell r="B22">
            <v>20</v>
          </cell>
          <cell r="C22" t="str">
            <v>냉방기 분전반</v>
          </cell>
          <cell r="D22" t="str">
            <v>M - 50A(노출)</v>
          </cell>
          <cell r="E22" t="str">
            <v>면</v>
          </cell>
          <cell r="F22">
            <v>1</v>
          </cell>
          <cell r="G22">
            <v>55680</v>
          </cell>
          <cell r="H22">
            <v>55680</v>
          </cell>
          <cell r="I22">
            <v>13827</v>
          </cell>
          <cell r="J22">
            <v>13827</v>
          </cell>
        </row>
        <row r="23">
          <cell r="A23" t="str">
            <v>t0021</v>
          </cell>
          <cell r="B23">
            <v>21</v>
          </cell>
          <cell r="C23" t="str">
            <v>동력 분전반</v>
          </cell>
          <cell r="D23" t="str">
            <v>P - 1</v>
          </cell>
          <cell r="E23" t="str">
            <v>면</v>
          </cell>
          <cell r="F23">
            <v>1</v>
          </cell>
          <cell r="G23">
            <v>524487</v>
          </cell>
          <cell r="H23">
            <v>524487</v>
          </cell>
          <cell r="I23">
            <v>881611</v>
          </cell>
          <cell r="J23">
            <v>881611</v>
          </cell>
        </row>
        <row r="24">
          <cell r="A24" t="str">
            <v>t0022</v>
          </cell>
          <cell r="B24">
            <v>22</v>
          </cell>
          <cell r="C24" t="str">
            <v>노 무 비</v>
          </cell>
          <cell r="D24" t="str">
            <v>통신기사 1급</v>
          </cell>
          <cell r="E24" t="str">
            <v>인</v>
          </cell>
          <cell r="F24">
            <v>89527</v>
          </cell>
        </row>
        <row r="25">
          <cell r="A25" t="str">
            <v>t0023</v>
          </cell>
          <cell r="B25">
            <v>25</v>
          </cell>
          <cell r="C25" t="str">
            <v>노 무 비</v>
          </cell>
          <cell r="D25" t="str">
            <v>통신기사 2급</v>
          </cell>
          <cell r="E25" t="str">
            <v>인</v>
          </cell>
          <cell r="F25">
            <v>78395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/>
      <sheetData sheetId="653"/>
      <sheetData sheetId="654"/>
      <sheetData sheetId="655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/>
      <sheetData sheetId="851"/>
      <sheetData sheetId="852"/>
      <sheetData sheetId="853"/>
      <sheetData sheetId="85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(우물통,기타) "/>
      <sheetName val="INPUT"/>
      <sheetName val="YES"/>
      <sheetName val="총괄표"/>
      <sheetName val="99총공사내역서"/>
      <sheetName val="일위대가"/>
      <sheetName val="단가산출목록표"/>
      <sheetName val="을지"/>
      <sheetName val="내역서"/>
      <sheetName val="Baby일위대가"/>
      <sheetName val="Sheet1"/>
      <sheetName val="지수"/>
      <sheetName val="입찰안"/>
      <sheetName val="노임단가"/>
      <sheetName val="단가조사서"/>
      <sheetName val="집계표"/>
      <sheetName val="N賃率-職"/>
      <sheetName val="일반공사"/>
      <sheetName val="부대내역"/>
      <sheetName val="DATE"/>
      <sheetName val="직노"/>
      <sheetName val="일위대가(가설)"/>
      <sheetName val="국산화"/>
      <sheetName val="단가(1)"/>
      <sheetName val="물가시세"/>
      <sheetName val="Y-WORK"/>
      <sheetName val="BID"/>
      <sheetName val="건축공사실행"/>
      <sheetName val="우배수"/>
      <sheetName val="날개벽"/>
      <sheetName val="Macro2"/>
      <sheetName val="Macro1"/>
      <sheetName val="(포장)BOQ-실적공사"/>
      <sheetName val="단가 "/>
      <sheetName val="노임"/>
      <sheetName val="8.PILE  (돌출)"/>
      <sheetName val="노무비단가"/>
      <sheetName val="ARS"/>
      <sheetName val="현장관리비"/>
      <sheetName val="단위수량산출"/>
      <sheetName val="2공구산출내역"/>
      <sheetName val="STORAGE"/>
      <sheetName val="단가"/>
      <sheetName val="토사(PE)"/>
      <sheetName val="#REF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기안"/>
      <sheetName val="갑지"/>
      <sheetName val="견적서"/>
      <sheetName val="XXXXXX"/>
      <sheetName val="호계"/>
      <sheetName val="제암"/>
      <sheetName val="월마트"/>
      <sheetName val="월드컵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JUCK"/>
      <sheetName val="간선계산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단가산출"/>
      <sheetName val="실행내역"/>
      <sheetName val="200"/>
      <sheetName val="견적조건"/>
      <sheetName val="견적조건(을지)"/>
      <sheetName val="내역"/>
      <sheetName val="DATA"/>
      <sheetName val="기초단가"/>
      <sheetName val="98지급계획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노무비"/>
      <sheetName val="2F 회의실견적(5_14 일대)"/>
      <sheetName val="지주목시비량산출서"/>
      <sheetName val="단가조사"/>
      <sheetName val="NOMUBI"/>
      <sheetName val="손익분석"/>
      <sheetName val="부하계산서"/>
      <sheetName val="0.집계"/>
      <sheetName val="1.수변전설비공사"/>
      <sheetName val="정부노임단가"/>
      <sheetName val="원가"/>
      <sheetName val="C3"/>
      <sheetName val="MOTOR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설계예산서"/>
      <sheetName val="수량집계"/>
      <sheetName val="토목"/>
      <sheetName val="가로등내역서"/>
      <sheetName val="수량산출서"/>
      <sheetName val="ITEM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가공비"/>
      <sheetName val="개요"/>
      <sheetName val="주방환기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2000.11월설계내역"/>
      <sheetName val="터파기및재료"/>
      <sheetName val="말뚝지지력산정"/>
      <sheetName val="전선 및 전선관"/>
      <sheetName val="실행철강하도"/>
      <sheetName val="조명율표"/>
      <sheetName val="내역서2안"/>
      <sheetName val="소야공정계획표"/>
      <sheetName val="수량산출"/>
      <sheetName val="봉양~조차장간고하개명(신설)"/>
      <sheetName val="준검 내역서"/>
      <sheetName val="6호기"/>
      <sheetName val="기계경비"/>
      <sheetName val="보증수수료산출"/>
      <sheetName val="하조서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공사비예산서(토목분)"/>
      <sheetName val="각형맨홀"/>
      <sheetName val="수목단가"/>
      <sheetName val="시설수량표"/>
      <sheetName val="식재수량표"/>
      <sheetName val="일위목록"/>
      <sheetName val="자재단가"/>
      <sheetName val="1.수인터널"/>
      <sheetName val="가로등"/>
      <sheetName val="단가 및 재료비"/>
      <sheetName val="수목데이타 "/>
      <sheetName val="변압기 및 발전기 용량"/>
      <sheetName val="ASP포장"/>
      <sheetName val="일위대가표"/>
      <sheetName val="2000년1차"/>
      <sheetName val="주상도"/>
      <sheetName val="표지 (2)"/>
      <sheetName val="내역서(전기)"/>
      <sheetName val="점수계산1-2"/>
      <sheetName val="내역(설계)"/>
      <sheetName val="부대공사비"/>
      <sheetName val="현장관리비집계표"/>
      <sheetName val="3BL공동구 수량"/>
      <sheetName val="에너지동"/>
      <sheetName val="연습"/>
      <sheetName val="교각1"/>
      <sheetName val="단가산출서(기계)"/>
      <sheetName val="설계내역서"/>
      <sheetName val="- INFORMATION -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기계경비시간당손료목록"/>
      <sheetName val="동력부하(도산)"/>
      <sheetName val="Total"/>
      <sheetName val="건축개요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일위대가(목록)"/>
      <sheetName val="재료비"/>
      <sheetName val="일위대가내역"/>
      <sheetName val="ABUT수량-A1"/>
      <sheetName val="기계내역"/>
      <sheetName val="도로구조공사비"/>
      <sheetName val="도로토공공사비"/>
      <sheetName val="여수토공사비"/>
      <sheetName val="대치판정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XL4Poppy"/>
      <sheetName val="공종별내역서"/>
      <sheetName val="매립"/>
      <sheetName val="대구실행"/>
      <sheetName val="인건비"/>
      <sheetName val="가로등부표"/>
      <sheetName val="재료"/>
      <sheetName val="제경비율"/>
      <sheetName val="조도계산서 (도서)"/>
      <sheetName val="LOPCALC"/>
      <sheetName val="1.설계조건"/>
      <sheetName val="식생블럭단위수량"/>
      <sheetName val="일위대가목차"/>
      <sheetName val="3-1.CB"/>
      <sheetName val="MAIN_TABLE"/>
      <sheetName val="아산추가1220"/>
      <sheetName val="당초"/>
      <sheetName val="본공사"/>
      <sheetName val="DANGA"/>
      <sheetName val="실행내역서"/>
      <sheetName val="입찰보고"/>
      <sheetName val="부대공Ⅱ"/>
      <sheetName val="금리계산"/>
      <sheetName val="단  가  대  비  표"/>
      <sheetName val="일  위  대  가  목  록"/>
      <sheetName val="제-노임"/>
      <sheetName val="제직재"/>
      <sheetName val="98NS-N"/>
      <sheetName val="토량산출서"/>
      <sheetName val="토공"/>
      <sheetName val="1차설계변경내역"/>
      <sheetName val="설비내역서"/>
      <sheetName val="건축내역서"/>
      <sheetName val="전기내역서"/>
      <sheetName val="재집"/>
      <sheetName val="직재"/>
      <sheetName val="BQ"/>
      <sheetName val="구역화물"/>
      <sheetName val="단가일람"/>
      <sheetName val="맨홀"/>
      <sheetName val="90.03실행 "/>
      <sheetName val="보차도경계석"/>
      <sheetName val="3.공통공사대비"/>
      <sheetName val="001"/>
      <sheetName val="산출내역서집계표"/>
      <sheetName val="총계"/>
      <sheetName val="신우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데이타"/>
      <sheetName val="본선차로수량집계표"/>
      <sheetName val="설계조건"/>
      <sheetName val="MFAB"/>
      <sheetName val="MFRT"/>
      <sheetName val="MPKG"/>
      <sheetName val="MPRD"/>
      <sheetName val="일위"/>
      <sheetName val="사전공사"/>
      <sheetName val="지급자재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노원열병합  건축공사기성내역서"/>
      <sheetName val="펌프장수량산출(토)"/>
      <sheetName val="CTEMCOST"/>
      <sheetName val="AIR SHOWER(3인용)"/>
      <sheetName val="공사내역서(을)실행"/>
      <sheetName val="유첨#2"/>
      <sheetName val="타공종이기"/>
      <sheetName val="철거집계"/>
      <sheetName val="자료입력"/>
      <sheetName val="부하(성남)"/>
      <sheetName val="Sheet17"/>
      <sheetName val="건축공사"/>
      <sheetName val="12월31일"/>
      <sheetName val="적상기초자료"/>
      <sheetName val="내력서"/>
      <sheetName val="BID-도로"/>
      <sheetName val="우수"/>
      <sheetName val="집수정(600-700)"/>
      <sheetName val="일위대가(계측기설치)"/>
      <sheetName val="48전력선로일위"/>
      <sheetName val="전기2005"/>
      <sheetName val="통신2005"/>
      <sheetName val="I一般比"/>
      <sheetName val="중기일위대가"/>
      <sheetName val="기계경비(시간당)"/>
      <sheetName val="램머"/>
      <sheetName val="단위단가"/>
      <sheetName val="3.자재비(총괄)"/>
      <sheetName val="연부97-1"/>
      <sheetName val="갑지1"/>
      <sheetName val="철거산출근거"/>
      <sheetName val="금호"/>
      <sheetName val="unit 4"/>
      <sheetName val="49-119"/>
      <sheetName val="접지수량"/>
      <sheetName val="노무비산출"/>
      <sheetName val="9GNG운반"/>
      <sheetName val="경율산정"/>
      <sheetName val="참고"/>
      <sheetName val="공사개요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코드표"/>
      <sheetName val="Sheet1 (2)"/>
      <sheetName val="조명시설"/>
      <sheetName val="45,46"/>
      <sheetName val="교대(A1)"/>
      <sheetName val="교대(A1-A2)"/>
      <sheetName val="요율"/>
      <sheetName val="자재대"/>
      <sheetName val="소요자재"/>
      <sheetName val="노무산출서"/>
      <sheetName val="ETC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밸브설치"/>
      <sheetName val="3.바닥판설계"/>
      <sheetName val="96보완계획7.12"/>
      <sheetName val="지진시"/>
      <sheetName val="6PILE  (돌출)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율촌법률사무소2내역"/>
      <sheetName val="인건-측정"/>
      <sheetName val="가설건물"/>
      <sheetName val="기자재비"/>
      <sheetName val="현장관리비내역서"/>
      <sheetName val="포장복구집계"/>
      <sheetName val="BJJIN"/>
      <sheetName val="목차"/>
      <sheetName val="전선"/>
      <sheetName val="CABLE"/>
      <sheetName val="관리,공감"/>
      <sheetName val="수로교총재료집계"/>
      <sheetName val="전체"/>
      <sheetName val="개별직종노임단가(2005.1)"/>
      <sheetName val="노무비 근거"/>
      <sheetName val="맨홀수량"/>
      <sheetName val="플랜트 설치"/>
      <sheetName val="J直材4"/>
      <sheetName val="단"/>
      <sheetName val="교통대책내역"/>
      <sheetName val="설명"/>
      <sheetName val="단면가정"/>
      <sheetName val="실행대비"/>
      <sheetName val="가감수량"/>
      <sheetName val="맨홀수량산출"/>
      <sheetName val="공구원가계산"/>
      <sheetName val="입찰결과(DATA)"/>
      <sheetName val="CABLE SIZE-3"/>
      <sheetName val="EQUIP-H"/>
      <sheetName val="경비_원본"/>
      <sheetName val="2000전체분"/>
      <sheetName val="일반수량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일위대가표(유단가)"/>
      <sheetName val="AS포장복구 "/>
      <sheetName val="말뚝물량"/>
      <sheetName val="공종별원가계산"/>
      <sheetName val="말고개터널조명전압강하"/>
      <sheetName val="통장출금액"/>
      <sheetName val="5.정산서"/>
      <sheetName val="간접비"/>
      <sheetName val="2006기계경비산출표"/>
      <sheetName val="약품설비"/>
      <sheetName val="(A)내역서"/>
      <sheetName val="약품공급2"/>
      <sheetName val="건축내역"/>
      <sheetName val="13LPMCC"/>
      <sheetName val="sub"/>
      <sheetName val="조경일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/>
      <sheetData sheetId="569"/>
      <sheetData sheetId="570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 지"/>
      <sheetName val="1.설계조건"/>
      <sheetName val="BOX 설계"/>
      <sheetName val="SAP DATA"/>
      <sheetName val="단면력 집계"/>
      <sheetName val="구체철근량"/>
      <sheetName val="사용성 검토"/>
      <sheetName val="주철근조립도"/>
      <sheetName val="말뚝지지력산정"/>
      <sheetName val="부력안정검토"/>
      <sheetName val="INPUT"/>
      <sheetName val="3BL공동구 수량"/>
      <sheetName val="터파기및재료"/>
      <sheetName val="단면가정"/>
      <sheetName val="교각1"/>
      <sheetName val="Y-WORK"/>
      <sheetName val="설계산출표지"/>
      <sheetName val="crude.SLAB RE-bar"/>
      <sheetName val="CRUDE RE-bar"/>
      <sheetName val="작성"/>
      <sheetName val="6PILE  (돌출)"/>
      <sheetName val="조명시설"/>
      <sheetName val="소분류목록"/>
      <sheetName val="guard(mac)"/>
      <sheetName val="설직재-1"/>
      <sheetName val="원형맨홀수량"/>
      <sheetName val="H-pile(298x299)"/>
      <sheetName val="DATE"/>
      <sheetName val="H-pile(250x250)"/>
      <sheetName val="WORK"/>
      <sheetName val="ABUT수량-A1"/>
      <sheetName val="조작대(1연)"/>
      <sheetName val="3련 BOX"/>
      <sheetName val="데이타"/>
      <sheetName val="식재인부"/>
      <sheetName val="플랜트 설치"/>
      <sheetName val="20관리비율"/>
      <sheetName val="대로근거"/>
      <sheetName val="중로근거"/>
      <sheetName val="8.PILE  (돌출)"/>
      <sheetName val="철근단면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"/>
      <sheetName val="2. 단면형상"/>
      <sheetName val="3. 바닥판"/>
      <sheetName val="3. 바닥판 (2)"/>
      <sheetName val="말뚝지지력산정"/>
      <sheetName val="터파기및재료"/>
      <sheetName val="ABUT수량-A1"/>
      <sheetName val="품셈TABLE"/>
      <sheetName val="부대공자재집계표"/>
      <sheetName val="일위대가"/>
      <sheetName val="INPUT"/>
      <sheetName val="DATE"/>
      <sheetName val="소비자가"/>
      <sheetName val="안정검토"/>
      <sheetName val="1_설계조건"/>
      <sheetName val="단면가정"/>
      <sheetName val="전기일위대가"/>
      <sheetName val="기둥(원형)"/>
      <sheetName val="노원열병합  건축공사기성내역서"/>
      <sheetName val="교각1"/>
      <sheetName val="내역서"/>
      <sheetName val="slab"/>
      <sheetName val="우각부보강"/>
      <sheetName val="포장공"/>
      <sheetName val="암거"/>
      <sheetName val="도근좌표"/>
      <sheetName val="Sheet2"/>
      <sheetName val="Sheet3"/>
      <sheetName val="#REF"/>
      <sheetName val="자료"/>
      <sheetName val="Y-WORK"/>
      <sheetName val="1. 설계조건 2.단면가정 3. 하중계산"/>
      <sheetName val="DATA 입력란"/>
      <sheetName val="입력데이타"/>
      <sheetName val="I.설계조건"/>
      <sheetName val="역T형"/>
      <sheetName val="플랜트 설치"/>
      <sheetName val="2.하중산정"/>
      <sheetName val="투찰"/>
      <sheetName val="3CHBDC"/>
      <sheetName val="토공"/>
      <sheetName val="6PILE  (돌출)"/>
      <sheetName val="조명시설"/>
      <sheetName val="2.3지지력"/>
      <sheetName val="손익분기점 데이터"/>
      <sheetName val="1.포항"/>
      <sheetName val="범례"/>
      <sheetName val="설계조건"/>
      <sheetName val="산출근거"/>
      <sheetName val="SLIDES"/>
      <sheetName val="2계산서서론부"/>
      <sheetName val="정보매체A동"/>
      <sheetName val="입찰안"/>
      <sheetName val="BK-6-O-1"/>
      <sheetName val="1.설계기준"/>
      <sheetName val="진주방향"/>
      <sheetName val="DIAPHRAGM"/>
      <sheetName val="Sheet1 (2)"/>
      <sheetName val="Sheet1"/>
      <sheetName val="조명일위"/>
      <sheetName val="WORK"/>
      <sheetName val="사용성검토"/>
      <sheetName val="토적"/>
      <sheetName val="간지"/>
      <sheetName val="공사비집계"/>
      <sheetName val="전체분 내역서(전북도) 최종"/>
      <sheetName val="답급수토공"/>
      <sheetName val="흄관기초"/>
      <sheetName val="계약내력"/>
      <sheetName val="CODE"/>
      <sheetName val="버스운행안내"/>
      <sheetName val="예방접종계획"/>
      <sheetName val="근태계획서"/>
      <sheetName val="계산근거"/>
      <sheetName val="2002상반기노임기준"/>
      <sheetName val="철근단면적"/>
      <sheetName val="INPUT(덕도방향-시점)"/>
      <sheetName val="대비"/>
      <sheetName val="내역서 "/>
      <sheetName val="SLAB&quot;1&quot;"/>
      <sheetName val="반중력식옹벽3.5"/>
      <sheetName val="작성"/>
      <sheetName val="깨기"/>
      <sheetName val="대전21토목내역서"/>
      <sheetName val="건축내역"/>
      <sheetName val="일위대가표"/>
      <sheetName val="cross beam"/>
      <sheetName val="을"/>
      <sheetName val="내역및총괄"/>
      <sheetName val="장비"/>
      <sheetName val="노무"/>
      <sheetName val="자재"/>
      <sheetName val="COPING-1"/>
      <sheetName val="역T형교대-2수량"/>
      <sheetName val="총괄표"/>
      <sheetName val="국공유지및사유지"/>
      <sheetName val="수자재단위당"/>
      <sheetName val="교각계산"/>
      <sheetName val="건축공사"/>
      <sheetName val="96보완계획7.12"/>
      <sheetName val="부대공"/>
      <sheetName val="I一般比"/>
      <sheetName val="상행"/>
      <sheetName val="dike도수로"/>
      <sheetName val="일반수량총괄집계표"/>
      <sheetName val="A-4"/>
      <sheetName val="지급자재"/>
      <sheetName val="토사(PE)"/>
      <sheetName val="종곡선INPUT0830"/>
      <sheetName val="대로근거"/>
      <sheetName val="중로근거"/>
      <sheetName val="20관리비율"/>
      <sheetName val="3.1주형보 설계(3차로)"/>
      <sheetName val="집계표"/>
      <sheetName val="밸브설치"/>
      <sheetName val="신당동집계표"/>
      <sheetName val="조경"/>
      <sheetName val="단면검토"/>
      <sheetName val="본체"/>
      <sheetName val="실행대비"/>
      <sheetName val="H-pile(298x299)"/>
      <sheetName val="H-pile(250x250)"/>
      <sheetName val="공주-교대(A1)"/>
      <sheetName val="물량표"/>
      <sheetName val="사각맨홀"/>
      <sheetName val="1차변경내역"/>
      <sheetName val="총괄내역서"/>
      <sheetName val="재료비 (2)"/>
      <sheetName val="수량산출"/>
      <sheetName val="단가"/>
      <sheetName val="공사원가계산서"/>
      <sheetName val="법면보호공내역서"/>
      <sheetName val="dtt0301"/>
      <sheetName val="REACTION(USE평시)"/>
      <sheetName val="REACTION(USD지진시)"/>
      <sheetName val="용역단가"/>
      <sheetName val="용수개거 내역수량집계표"/>
      <sheetName val="2"/>
      <sheetName val="가설개략"/>
      <sheetName val="을지"/>
      <sheetName val="Macro(전선)"/>
      <sheetName val="내역"/>
      <sheetName val="1근거"/>
      <sheetName val="날개벽수량표"/>
      <sheetName val="맨홀토공수량"/>
      <sheetName val="단위수량"/>
      <sheetName val="내용"/>
      <sheetName val="eq_data"/>
      <sheetName val="Sheet5"/>
      <sheetName val="2.단면가정3.모델링"/>
      <sheetName val="기별수량산출서"/>
      <sheetName val="부관맨홀조서"/>
      <sheetName val="설계서"/>
      <sheetName val="APT내역"/>
      <sheetName val="부대시설"/>
      <sheetName val="단락전류-A"/>
      <sheetName val="하중"/>
      <sheetName val="정부노임단가"/>
      <sheetName val="COPING"/>
      <sheetName val=" 냉각수펌프"/>
      <sheetName val="항목"/>
      <sheetName val="부하계산서"/>
      <sheetName val="설계내역(2001)"/>
      <sheetName val="송라터널총괄"/>
      <sheetName val="변화치수"/>
      <sheetName val="노임"/>
      <sheetName val="예가표"/>
      <sheetName val="지장물C"/>
      <sheetName val="DATA"/>
      <sheetName val="노임단가"/>
      <sheetName val="세부내역"/>
      <sheetName val="BOX규격및 설계조건입력"/>
      <sheetName val="wall"/>
      <sheetName val="154TW"/>
      <sheetName val="BID"/>
      <sheetName val="3.하중산정4.지지력"/>
      <sheetName val="Total"/>
      <sheetName val="N賃率-職"/>
      <sheetName val="이토변실(A3-LINE)"/>
      <sheetName val="단가조사서"/>
      <sheetName val="목차"/>
      <sheetName val="7.PILE  (돌출)"/>
      <sheetName val="늘음량"/>
      <sheetName val="iINPUT"/>
      <sheetName val="산근목록"/>
      <sheetName val="4)유동표"/>
      <sheetName val="지수"/>
      <sheetName val="일위대가(계측기설치)"/>
      <sheetName val="계화배수"/>
      <sheetName val="현장지지물물량"/>
      <sheetName val="danga"/>
      <sheetName val="ilch"/>
      <sheetName val="심사계산"/>
      <sheetName val="심사물량"/>
      <sheetName val="케이슨산출근거(TYPE-A)"/>
      <sheetName val="guard(mac)"/>
      <sheetName val="Dwg"/>
      <sheetName val="hvac(제어동)"/>
      <sheetName val="금융비용"/>
      <sheetName val="영광토건"/>
      <sheetName val="공사비예산서(토목분)"/>
      <sheetName val="수량BOQ"/>
      <sheetName val="1.우편집중내역서"/>
      <sheetName val="1호맨홀토공"/>
      <sheetName val="도로토공공사비"/>
      <sheetName val="가설공사비"/>
      <sheetName val="REINF."/>
      <sheetName val="경비_원본"/>
      <sheetName val="단면 (2)"/>
      <sheetName val="전기"/>
      <sheetName val="단면설계"/>
      <sheetName val="3.바닥판설계"/>
      <sheetName val="000000"/>
      <sheetName val="대치판정"/>
      <sheetName val="spiral"/>
      <sheetName val="뚝토공"/>
      <sheetName val="조건표"/>
      <sheetName val="기계시공"/>
      <sheetName val="날개벽(시점좌측)"/>
      <sheetName val="당진1,2호기전선관설치및접지4차공사내역서-을지"/>
      <sheetName val="woo(mac)"/>
      <sheetName val="공내역"/>
      <sheetName val="취수탑"/>
      <sheetName val="매크로"/>
      <sheetName val="배수공"/>
      <sheetName val="측구공"/>
      <sheetName val="배수관공"/>
      <sheetName val="combi(wall)"/>
      <sheetName val="인건비"/>
      <sheetName val="단가표"/>
      <sheetName val="CPM챠트"/>
      <sheetName val="산근1"/>
      <sheetName val="crude.SLAB RE-bar"/>
      <sheetName val="CRUDE RE-bar"/>
      <sheetName val="도로구조공사비"/>
      <sheetName val="여수토공사비"/>
      <sheetName val="원가계산"/>
      <sheetName val="원가계산 (2)"/>
      <sheetName val="방조제+선착장+배수갑문+부대공+1-2방조제"/>
      <sheetName val="w't table"/>
      <sheetName val="내역서_포장공_4차 고창I_C구간 실정보고"/>
      <sheetName val="직재"/>
      <sheetName val="시설물기초"/>
      <sheetName val="가로등기초"/>
      <sheetName val="제출내역 (2)"/>
      <sheetName val="총괄"/>
      <sheetName val="내역서(갑)"/>
      <sheetName val="가시설단위수량"/>
      <sheetName val="WEIGHT LIST"/>
      <sheetName val="Equipment"/>
      <sheetName val="Piping"/>
      <sheetName val="CC16-내역서"/>
      <sheetName val="말뚝기초"/>
      <sheetName val="시설국장자료"/>
      <sheetName val="증감대비"/>
      <sheetName val="특수선일위대가"/>
      <sheetName val="공문(신)"/>
      <sheetName val="98수문일위"/>
      <sheetName val="맨홀토공(3)"/>
      <sheetName val="전체도급"/>
      <sheetName val="원형맨홀수량"/>
      <sheetName val="풍하중1"/>
      <sheetName val="STEEL BOX 단면설계(SEC.8)"/>
      <sheetName val="제잡비"/>
      <sheetName val="견적서"/>
      <sheetName val="00000"/>
      <sheetName val="직접기초설계"/>
      <sheetName val="토목"/>
      <sheetName val="설명서 "/>
      <sheetName val="실행철강하도"/>
      <sheetName val="데리네이타현황"/>
      <sheetName val="원가입력"/>
      <sheetName val="적용단위길이"/>
      <sheetName val="피벗테이블데이터분석"/>
      <sheetName val="차체"/>
      <sheetName val="위치조서"/>
      <sheetName val="법면"/>
      <sheetName val="구조물공"/>
      <sheetName val="중기일위대가"/>
      <sheetName val="배수공1"/>
      <sheetName val="조작대(1연)"/>
      <sheetName val="FRP내역서"/>
      <sheetName val="96노임기준"/>
      <sheetName val="1~9 하중계산"/>
      <sheetName val="수로교총재료집계"/>
      <sheetName val="산출내역서집계표"/>
      <sheetName val="투입실적"/>
      <sheetName val="자재단가"/>
      <sheetName val="U-TYPE(1)"/>
      <sheetName val="전체내역서"/>
      <sheetName val="수량산출근거(본선)"/>
      <sheetName val="8.PILE  (돌출)"/>
      <sheetName val="견적대비"/>
      <sheetName val="M1"/>
      <sheetName val="산거각호표"/>
      <sheetName val="98"/>
      <sheetName val="하중계산"/>
      <sheetName val="가도공"/>
      <sheetName val="요율"/>
      <sheetName val="2.단면가정"/>
      <sheetName val="2000년하반기"/>
      <sheetName val="plan&amp;section of foundation"/>
      <sheetName val="inputarea_ref"/>
      <sheetName val="1F"/>
      <sheetName val="물량표S"/>
      <sheetName val="토공정보"/>
      <sheetName val="차선도색-연장,수량(1)"/>
      <sheetName val="배수공 주요자재 집계표"/>
      <sheetName val="1_설계조건1"/>
      <sheetName val="2__단면형상"/>
      <sheetName val="3__바닥판"/>
      <sheetName val="3__바닥판_(2)"/>
      <sheetName val="I_설계조건"/>
      <sheetName val="배수공_주요자재_집계표"/>
      <sheetName val="내역서(포장공)4차 고창I.C구간 실정보고"/>
      <sheetName val="분류작업"/>
      <sheetName val="11.우각부 보강"/>
      <sheetName val="일위목록"/>
      <sheetName val="MOTOR"/>
      <sheetName val="입출재고현황 (2)"/>
      <sheetName val="표  지"/>
      <sheetName val="본장"/>
      <sheetName val="3련 BOX"/>
      <sheetName val="design criteria"/>
      <sheetName val="원형1호맨홀토공수량"/>
      <sheetName val="소업1교"/>
      <sheetName val="마산방향"/>
      <sheetName val="마산방향철근집계"/>
      <sheetName val="하수실행"/>
      <sheetName val="기초"/>
      <sheetName val="STRAIGHT"/>
      <sheetName val="XL4Poppy"/>
      <sheetName val="좌측"/>
      <sheetName val="工관리비율"/>
      <sheetName val="工완성공사율"/>
      <sheetName val="우수받이수량집계"/>
      <sheetName val="공사비증감"/>
      <sheetName val="BOQ"/>
      <sheetName val="설계예산서"/>
      <sheetName val="unitpric"/>
      <sheetName val="S.중기사용료"/>
      <sheetName val="입력란"/>
      <sheetName val="97노임단가"/>
      <sheetName val="갑지"/>
      <sheetName val="재료비"/>
      <sheetName val="중동공구"/>
      <sheetName val="단재적표"/>
      <sheetName val="-몰탈콘크리트"/>
      <sheetName val="-배수구조물공토공"/>
      <sheetName val="횡배수관재료-"/>
      <sheetName val="계산서(직선부)"/>
      <sheetName val="포장재료집계표"/>
      <sheetName val="콘크리트측구연장"/>
      <sheetName val="AC포장수량"/>
      <sheetName val="기초공"/>
      <sheetName val="날개벽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적용기준"/>
      <sheetName val="도면작업요령"/>
      <sheetName val="내역작업순서"/>
      <sheetName val="자료"/>
      <sheetName val="타이틀▶"/>
      <sheetName val="작성요령"/>
      <sheetName val="야장"/>
      <sheetName val="실시설계보고서"/>
      <sheetName val="사진첩1"/>
      <sheetName val="사진첩"/>
      <sheetName val="사진첩2"/>
      <sheetName val="설계서"/>
      <sheetName val="단가산출서"/>
      <sheetName val="수량산출서"/>
      <sheetName val="용지및지장물조서"/>
      <sheetName val="◀타이틀"/>
      <sheetName val="일반시방서"/>
      <sheetName val="특별시방서"/>
      <sheetName val="5.예정공정표"/>
      <sheetName val="6.동원인원계획표"/>
      <sheetName val="동원인원계획표 (2)"/>
      <sheetName val="각형맨홀"/>
      <sheetName val="개산공사비"/>
      <sheetName val="말뚝지지력산정"/>
      <sheetName val="1,2공구원가계산서"/>
      <sheetName val="1공구산출내역서"/>
      <sheetName val="일위대가"/>
      <sheetName val="노무비"/>
      <sheetName val="플랜트 설치"/>
      <sheetName val="공토공단위당"/>
      <sheetName val="위치조서"/>
      <sheetName val="ABUT수량-A1"/>
      <sheetName val="프로잭트1,2"/>
    </sheetNames>
    <sheetDataSet>
      <sheetData sheetId="0"/>
      <sheetData sheetId="1"/>
      <sheetData sheetId="2"/>
      <sheetData sheetId="3">
        <row r="3">
          <cell r="G3" t="str">
            <v>2000.  7.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  <sheetName val="설계내역서"/>
      <sheetName val="3련 BOX"/>
      <sheetName val="1.설계조건"/>
      <sheetName val="건축내역"/>
      <sheetName val="말뚝지지력산정"/>
      <sheetName val="내역서"/>
      <sheetName val="내역및총괄"/>
      <sheetName val="공내역"/>
      <sheetName val="960318-1"/>
      <sheetName val="지수"/>
      <sheetName val="98비정기소모"/>
      <sheetName val="총괄표"/>
      <sheetName val="(C)원내역"/>
      <sheetName val="단가비교표"/>
      <sheetName val="진주방향"/>
      <sheetName val="일위대가"/>
      <sheetName val="부하계산서"/>
      <sheetName val="원형맨홀수량"/>
      <sheetName val="sum"/>
      <sheetName val="부대비율"/>
      <sheetName val="전기일위대가"/>
      <sheetName val="원가갑지"/>
      <sheetName val="기계설비"/>
      <sheetName val="작성"/>
      <sheetName val="매크로"/>
      <sheetName val="I.설계조건"/>
      <sheetName val="1.설계기준"/>
      <sheetName val="표지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슬래브수량집계"/>
      <sheetName val="슬래브철근집계"/>
      <sheetName val="강재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집계표"/>
      <sheetName val="일위대가"/>
    </sheetNames>
    <sheetDataSet>
      <sheetData sheetId="0"/>
      <sheetData sheetId="1"/>
      <sheetData sheetId="2"/>
      <sheetData sheetId="3"/>
      <sheetData sheetId="4"/>
      <sheetData sheetId="5">
        <row r="110">
          <cell r="AN110">
            <v>1.31</v>
          </cell>
        </row>
        <row r="295">
          <cell r="AN295" t="str">
            <v>m</v>
          </cell>
        </row>
        <row r="341">
          <cell r="AN341">
            <v>68.984999999999999</v>
          </cell>
        </row>
        <row r="348">
          <cell r="AN348">
            <v>4</v>
          </cell>
        </row>
        <row r="355">
          <cell r="AN355">
            <v>5</v>
          </cell>
        </row>
      </sheetData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원.설계조건"/>
      <sheetName val="SD30"/>
      <sheetName val="COBEL1"/>
      <sheetName val="COBEL2"/>
      <sheetName val="장단주(교축직각)"/>
      <sheetName val="장단주(교축)"/>
      <sheetName val="안정검토"/>
      <sheetName val="rec"/>
      <sheetName val="기초단면검토"/>
      <sheetName val="저판설계"/>
      <sheetName val="SD30 (2)"/>
      <sheetName val="SHOE"/>
      <sheetName val="단면(RW1)"/>
      <sheetName val="3BL공동구 수량"/>
      <sheetName val="5.단면설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1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터널조도"/>
      <sheetName val="외천교"/>
      <sheetName val="수안보-MBR1"/>
      <sheetName val="부하(성남)"/>
      <sheetName val="J直材4"/>
      <sheetName val="우각부보강"/>
      <sheetName val="설계"/>
      <sheetName val="노임"/>
      <sheetName val="중산교"/>
      <sheetName val="Sheet1"/>
      <sheetName val="FOOTING단면력"/>
      <sheetName val="A-4"/>
      <sheetName val="2000년1차"/>
      <sheetName val="2000전체분"/>
      <sheetName val="일위대가(계측기설치)"/>
      <sheetName val="제수"/>
      <sheetName val="공기"/>
      <sheetName val="접속슬래브"/>
      <sheetName val="기본DATA"/>
      <sheetName val="노임단가"/>
      <sheetName val="Sheet2"/>
      <sheetName val="Sheet1 (2)"/>
      <sheetName val="상행-교대(A1-A2)"/>
      <sheetName val="암거날개벽재료집계"/>
      <sheetName val="공사비집계"/>
      <sheetName val="입찰안"/>
      <sheetName val="북방3터널"/>
      <sheetName val="단면치수"/>
      <sheetName val="반중력식옹벽"/>
      <sheetName val="Sheet17"/>
      <sheetName val="INPUT"/>
      <sheetName val="1.설계조건"/>
      <sheetName val="실행철강하도"/>
      <sheetName val="3련 BOX"/>
      <sheetName val="접속도수량집계표"/>
      <sheetName val="검토"/>
      <sheetName val="준공정산"/>
      <sheetName val="약품공급2"/>
      <sheetName val="DATE"/>
      <sheetName val="상수도토공집계표"/>
      <sheetName val="플랜트 설치"/>
      <sheetName val="내역"/>
      <sheetName val="#REF"/>
      <sheetName val="교각1"/>
      <sheetName val="중사"/>
      <sheetName val="부하계산서"/>
      <sheetName val="1.설계기준"/>
      <sheetName val="자재일람"/>
      <sheetName val="방호벽"/>
      <sheetName val="용수량(생활용수)"/>
      <sheetName val="조도계산서 (도서)"/>
      <sheetName val="설산1.나"/>
      <sheetName val="본사S"/>
      <sheetName val="기초계산(Pmax)"/>
      <sheetName val="5.모델링"/>
      <sheetName val="1SPAN"/>
      <sheetName val="ETC"/>
      <sheetName val="MOTOR"/>
      <sheetName val="견적서"/>
      <sheetName val="8.PILE  (돌출)"/>
      <sheetName val="ⴭⴭⴭⴭ"/>
      <sheetName val="대치판정"/>
      <sheetName val="MFAB"/>
      <sheetName val="MFRT"/>
      <sheetName val="MPKG"/>
      <sheetName val="MPRD"/>
      <sheetName val="자재단가비교표"/>
      <sheetName val="부대내역"/>
      <sheetName val="구조물집계"/>
      <sheetName val="토공집계"/>
      <sheetName val="미드수량"/>
      <sheetName val="앉음벽 (2)"/>
      <sheetName val="교대A1"/>
      <sheetName val="9GNG운반"/>
      <sheetName val="GAEYO"/>
      <sheetName val="산출근거"/>
      <sheetName val="입력"/>
      <sheetName val="직노"/>
      <sheetName val="소야공정계획표"/>
      <sheetName val="96보완계획7.12"/>
      <sheetName val="C"/>
      <sheetName val="4)유동표"/>
      <sheetName val="5지진시"/>
      <sheetName val="일위대가"/>
      <sheetName val="단위중량"/>
      <sheetName val="터파기및재료"/>
      <sheetName val="Y-WORK"/>
      <sheetName val="인건비"/>
      <sheetName val="대조표(0108)"/>
      <sheetName val="자재조사표"/>
      <sheetName val="품셈총괄표"/>
      <sheetName val="시중노임단가"/>
      <sheetName val="일위대가(1)"/>
      <sheetName val="코드표"/>
      <sheetName val="일위_파일"/>
      <sheetName val="빗물받이(910-510-410)"/>
      <sheetName val="수량산출"/>
      <sheetName val="단면설계"/>
      <sheetName val="안정검토"/>
      <sheetName val="교대(A1)"/>
      <sheetName val="을지"/>
      <sheetName val="보차도경계석"/>
      <sheetName val="일반공사"/>
      <sheetName val="말뚝지지력산정"/>
      <sheetName val="저"/>
      <sheetName val="PSCbeam설계"/>
      <sheetName val="자재단가"/>
      <sheetName val="장비경비"/>
      <sheetName val="내역서"/>
      <sheetName val="Baby일위대가"/>
      <sheetName val="2.단면가정"/>
      <sheetName val="접도구역경계표주현황"/>
      <sheetName val="단가산출"/>
      <sheetName val="가도공"/>
      <sheetName val="guard(mac)"/>
      <sheetName val="토지조서"/>
      <sheetName val="T형보"/>
      <sheetName val="COPING"/>
      <sheetName val="초기화면"/>
      <sheetName val="간지"/>
      <sheetName val="자료"/>
      <sheetName val="입력DATA"/>
      <sheetName val="바닥판"/>
      <sheetName val="건축내역"/>
      <sheetName val="98수문일위"/>
      <sheetName val="접속도로1"/>
      <sheetName val="DATA"/>
      <sheetName val="LOPCALC"/>
      <sheetName val="위치조서"/>
      <sheetName val="BQ"/>
      <sheetName val="접지수량"/>
      <sheetName val="감가상각"/>
      <sheetName val="집1"/>
      <sheetName val="Regenerator  Concrete Structure"/>
      <sheetName val="1"/>
      <sheetName val="Sheet3"/>
      <sheetName val="suk(mac)"/>
      <sheetName val="설계조건"/>
      <sheetName val="교통대책내역"/>
      <sheetName val="값"/>
      <sheetName val="원형1호맨홀토공수량"/>
      <sheetName val="시화점실행"/>
      <sheetName val="5CHBDC"/>
      <sheetName val="BOX(상시)"/>
      <sheetName val="별표집계"/>
      <sheetName val="집계표"/>
      <sheetName val="XL4Poppy"/>
      <sheetName val="SLAB&quot;1&quot;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U-TYPE수량집계"/>
      <sheetName val="U-TYPE철근"/>
      <sheetName val="U-TYPE(334~360)"/>
      <sheetName val="U-TYPE(360~380)"/>
      <sheetName val="U-TYPE(380~400)"/>
      <sheetName val="U-TYPE(400~420)"/>
      <sheetName val="포장면적산출"/>
      <sheetName val="우배수"/>
      <sheetName val="계산식"/>
      <sheetName val="주빔의 설계"/>
      <sheetName val="JOIN(2span)"/>
      <sheetName val="AS포장복구 "/>
      <sheetName val="철근량산정및사용성검토"/>
      <sheetName val="일위대가표"/>
      <sheetName val="백암비스타내역"/>
      <sheetName val="피벗테이블데이터분석"/>
      <sheetName val="적용단위길이"/>
      <sheetName val="암거 제원표-1단계"/>
      <sheetName val="BOX형 교대"/>
      <sheetName val="단가산출서"/>
      <sheetName val="지급자재"/>
      <sheetName val="정부노임단가"/>
      <sheetName val="단면(RW1)"/>
      <sheetName val="I一般比"/>
      <sheetName val="CAT_5"/>
      <sheetName val="프랜트면허"/>
      <sheetName val="태안9)3-2)원내역"/>
      <sheetName val="평균터파기고(1-2,ASP)"/>
      <sheetName val="편입토지조서"/>
      <sheetName val="토목내역서"/>
      <sheetName val="배수관공"/>
      <sheetName val="실행품의서"/>
      <sheetName val="재료비"/>
      <sheetName val="한강운반비"/>
      <sheetName val="목재동바리"/>
      <sheetName val="원가계산서구조조정"/>
      <sheetName val="리스(CIF)산출"/>
      <sheetName val="WORK"/>
      <sheetName val="단중표"/>
      <sheetName val="가시설수량"/>
      <sheetName val="단위수량"/>
      <sheetName val="공통(20-91)"/>
      <sheetName val="전차선로 물량표"/>
      <sheetName val="자재"/>
      <sheetName val="상부집계표"/>
      <sheetName val="품셈TABLE"/>
      <sheetName val="천방교접속"/>
      <sheetName val="대포2교접속"/>
      <sheetName val="BOQ(전체)"/>
      <sheetName val="견적사양비교표"/>
      <sheetName val="내역서적용수량집계표(가로)"/>
      <sheetName val="날개벽"/>
      <sheetName val="INPUT-DATA"/>
      <sheetName val="물질수지"/>
      <sheetName val="작성기준"/>
      <sheetName val="옹벽철근"/>
      <sheetName val="품셈(기초)"/>
      <sheetName val="조명시설"/>
      <sheetName val="기초공"/>
      <sheetName val="기둥(원형)"/>
      <sheetName val="자재목록"/>
      <sheetName val="단가"/>
      <sheetName val="횡배위치"/>
      <sheetName val="Cost bd-&quot;A&quot;"/>
      <sheetName val="배수통관토공수량"/>
      <sheetName val="식생블럭단위수량"/>
      <sheetName val="1련박스"/>
      <sheetName val="통합"/>
      <sheetName val="sub"/>
      <sheetName val="3BL공동구 수량"/>
      <sheetName val="Ext. Stone-P"/>
      <sheetName val="6PILE  (돌출)"/>
      <sheetName val="도장수량(하1)"/>
      <sheetName val="주형"/>
      <sheetName val="양수장구조물총"/>
      <sheetName val="양수장토공총"/>
      <sheetName val="전기일위목록"/>
      <sheetName val="GRACE"/>
      <sheetName val="노무비"/>
      <sheetName val="산출"/>
      <sheetName val="몰탈재료산출"/>
      <sheetName val="재무가정"/>
      <sheetName val="COL"/>
      <sheetName val="MCC제원"/>
      <sheetName val="손익차9월2"/>
      <sheetName val="물건조서"/>
      <sheetName val="TEL"/>
      <sheetName val="여주,이천(명세)"/>
      <sheetName val="IN"/>
      <sheetName val="집수정"/>
      <sheetName val="소상 &quot;1&quot;"/>
      <sheetName val="단가산출(문안수정)"/>
      <sheetName val="단가목록"/>
      <sheetName val="000000"/>
      <sheetName val="설직재-1"/>
      <sheetName val="매입세율"/>
      <sheetName val="공사개요"/>
      <sheetName val="본댐설계"/>
      <sheetName val="깬잡석1.3"/>
      <sheetName val="차선도색현황"/>
      <sheetName val="ANX3A11"/>
      <sheetName val="Curves"/>
      <sheetName val="Tables"/>
      <sheetName val="장비집계"/>
      <sheetName val="SORCE1"/>
      <sheetName val="가시설단위수량"/>
      <sheetName val="갑지"/>
      <sheetName val="연결관암거"/>
      <sheetName val="1-1"/>
      <sheetName val="bearing"/>
      <sheetName val="&lt;--"/>
      <sheetName val="3CHBDC"/>
      <sheetName val="암거 제원표"/>
      <sheetName val="데이타"/>
      <sheetName val="현장소운반"/>
      <sheetName val="관구보호몰탈"/>
      <sheetName val="조명율표"/>
      <sheetName val="4.말뚝설계"/>
      <sheetName val="98비정기소모"/>
      <sheetName val="960318-1"/>
      <sheetName val="원가계산"/>
      <sheetName val="5.단면설계"/>
      <sheetName val="산출내역서"/>
      <sheetName val="인입관수량총괄"/>
      <sheetName val="Macro1"/>
      <sheetName val="공사비예비관리공감측설산출내역"/>
      <sheetName val="EACT10"/>
      <sheetName val="개발계획수립"/>
      <sheetName val="갑지(추정)"/>
      <sheetName val="방음벽기초(H=4m)"/>
      <sheetName val="각사별공사비분개 "/>
      <sheetName val="BID"/>
      <sheetName val="자압1"/>
      <sheetName val="40"/>
      <sheetName val="준검 내역서"/>
      <sheetName val="(4-2)열관류값-2"/>
      <sheetName val="설 계"/>
      <sheetName val="약품설비"/>
      <sheetName val="예가내역서"/>
      <sheetName val="기둥"/>
      <sheetName val="노무"/>
      <sheetName val="도"/>
      <sheetName val="계산서(곡선부)"/>
      <sheetName val="포장재료집계표"/>
      <sheetName val="지장물C"/>
      <sheetName val="현금"/>
      <sheetName val="배수통관(좌)"/>
      <sheetName val="진주방향"/>
      <sheetName val="마산방향"/>
      <sheetName val="신호등일위대가"/>
      <sheetName val="현장관리비 산출내역"/>
      <sheetName val="현장공사비청구서"/>
      <sheetName val="지(2)"/>
      <sheetName val="중기사용료"/>
      <sheetName val="금액내역서"/>
      <sheetName val="단면 (2)"/>
      <sheetName val="CODE"/>
      <sheetName val="보집계표"/>
      <sheetName val="당진1,2호기전선관설치및접지4차공사내역서-을지"/>
      <sheetName val="와동25-3(변경)"/>
      <sheetName val="구의33고"/>
      <sheetName val="변압기 및 발전기 용량"/>
      <sheetName val="COPING-1"/>
      <sheetName val="역T형교대-2수량"/>
      <sheetName val="1_설계조건"/>
      <sheetName val="토공(우물통,기타) "/>
      <sheetName val="1.수인터널"/>
      <sheetName val="안정계산"/>
      <sheetName val="노무비단가"/>
      <sheetName val="도장"/>
      <sheetName val="날개벽수량표"/>
      <sheetName val="배수공"/>
      <sheetName val="암거"/>
      <sheetName val="포장공"/>
      <sheetName val="도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서집계표"/>
      <sheetName val="원가계산서 (총괄)"/>
      <sheetName val="원가계산서 (건축)"/>
      <sheetName val="(총괄집계)"/>
      <sheetName val="MOTOR"/>
      <sheetName val="YES"/>
      <sheetName val="Sheet1"/>
      <sheetName val="3련 BOX"/>
      <sheetName val="5.정산서"/>
      <sheetName val="전력구구조물산근"/>
      <sheetName val="JUCK"/>
      <sheetName val="일위대가"/>
      <sheetName val="부하계산서"/>
      <sheetName val="ⴭⴭⴭⴭ"/>
      <sheetName val="환률"/>
      <sheetName val="ITEM"/>
      <sheetName val="집수정(1)"/>
      <sheetName val="집계표"/>
      <sheetName val="1"/>
      <sheetName val="중기사용료"/>
      <sheetName val="조명율"/>
      <sheetName val="플랜트 설치"/>
      <sheetName val="Macro1"/>
      <sheetName val="개요"/>
      <sheetName val="보집계표"/>
      <sheetName val="공사비명세서"/>
      <sheetName val="내역서"/>
      <sheetName val="내역"/>
      <sheetName val="기계경비일람"/>
      <sheetName val="DATE"/>
      <sheetName val="정부노임단가"/>
      <sheetName val="Y-WORK"/>
      <sheetName val="Sheet17"/>
      <sheetName val="대구실행"/>
      <sheetName val="노임단가"/>
      <sheetName val="수목단가"/>
      <sheetName val="시설수량표"/>
      <sheetName val="식재수량표"/>
      <sheetName val="일위목록"/>
      <sheetName val="자재단가"/>
      <sheetName val="FRT_O"/>
      <sheetName val="FAB_I"/>
      <sheetName val="type-F"/>
      <sheetName val="관리비"/>
      <sheetName val="ilch"/>
      <sheetName val="DATA"/>
      <sheetName val="원형맨홀수량"/>
      <sheetName val="FOOTING단면력"/>
      <sheetName val="집수정단"/>
      <sheetName val="Sheet2"/>
      <sheetName val="#REF"/>
      <sheetName val="건축내역"/>
      <sheetName val="(C)원내역"/>
      <sheetName val="토사(PE)"/>
      <sheetName val="ABUT수량-A1"/>
      <sheetName val="LOPCALC"/>
      <sheetName val="토공(우물통,기타) "/>
      <sheetName val="부하(성남)"/>
      <sheetName val="WORK"/>
      <sheetName val="1.설계조건"/>
      <sheetName val="INPUT"/>
      <sheetName val="실행간접비용"/>
      <sheetName val="STORAGE"/>
      <sheetName val="내역구성"/>
      <sheetName val="4원가"/>
      <sheetName val="임시급식"/>
      <sheetName val="집계"/>
      <sheetName val="옥외가스"/>
      <sheetName val="임시급식 (2)"/>
      <sheetName val="Baby일위대가"/>
      <sheetName val="단가조사"/>
      <sheetName val="안양1공구_건축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XXXXXX"/>
      <sheetName val="호계"/>
      <sheetName val="제암"/>
      <sheetName val="월마트"/>
      <sheetName val="월드컵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일반공사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입찰안"/>
      <sheetName val="Macro2"/>
      <sheetName val="가설건물"/>
      <sheetName val="견적조건"/>
      <sheetName val="견적조건(을지)"/>
      <sheetName val="N賃率-職"/>
      <sheetName val="표지 (2)"/>
      <sheetName val="간선계산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98지급계획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노무비"/>
      <sheetName val="단가산출"/>
      <sheetName val="노무비단가"/>
      <sheetName val="직노"/>
      <sheetName val="실행내역"/>
      <sheetName val="기초단가"/>
      <sheetName val="을지"/>
      <sheetName val="200"/>
      <sheetName val="부대내역"/>
      <sheetName val="0.집계"/>
      <sheetName val="보차도경계석"/>
      <sheetName val="일위대가(가설)"/>
      <sheetName val="제-노임"/>
      <sheetName val="제직재"/>
      <sheetName val="설계예산서"/>
      <sheetName val="가로등부표"/>
      <sheetName val="제경비율"/>
      <sheetName val="재료"/>
      <sheetName val="조도계산서 (도서)"/>
      <sheetName val="MAIN_TABLE"/>
      <sheetName val="매립"/>
      <sheetName val="3-1.CB"/>
      <sheetName val="내역(설계)"/>
      <sheetName val="인건비"/>
      <sheetName val="식생블럭단위수량"/>
      <sheetName val="말뚝지지력산정"/>
      <sheetName val="일위대가목차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입찰보고"/>
      <sheetName val="아산추가1220"/>
      <sheetName val="당초"/>
      <sheetName val="1.수인터널"/>
      <sheetName val="XL4Poppy"/>
      <sheetName val="본공사"/>
      <sheetName val="DANGA"/>
      <sheetName val="BQ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전선 및 전선관"/>
      <sheetName val="조명율표"/>
      <sheetName val="구역화물"/>
      <sheetName val="단가일람"/>
      <sheetName val="단가"/>
      <sheetName val="총괄표"/>
      <sheetName val="unit 4"/>
      <sheetName val="Summary Sheets"/>
      <sheetName val="요율"/>
      <sheetName val="일위목록-기"/>
      <sheetName val="Module11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6동"/>
      <sheetName val="부대공Ⅱ"/>
      <sheetName val="설계내역서"/>
      <sheetName val="Chart1"/>
      <sheetName val="단위내역목록"/>
      <sheetName val="단위내역서"/>
      <sheetName val="원가(1)"/>
      <sheetName val="원가(2)"/>
      <sheetName val="공량산출서"/>
      <sheetName val="대치판정"/>
      <sheetName val="단면가정"/>
      <sheetName val="교사기준면적(초등)"/>
      <sheetName val="90.03실행 "/>
      <sheetName val="준검 내역서"/>
      <sheetName val="토공"/>
      <sheetName val="001"/>
      <sheetName val="대비"/>
      <sheetName val="총계"/>
      <sheetName val="지급자재"/>
      <sheetName val="99총공사내역서"/>
      <sheetName val="98NS-N"/>
      <sheetName val="설비"/>
      <sheetName val="기계경비(시간당)"/>
      <sheetName val="램머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실행철강하도"/>
      <sheetName val="내역서2안"/>
      <sheetName val="소야공정계획표"/>
      <sheetName val="봉양~조차장간고하개명(신설)"/>
      <sheetName val="주상도"/>
      <sheetName val="하조서"/>
      <sheetName val="보증수수료산출"/>
      <sheetName val="6호기"/>
      <sheetName val="수량산출"/>
      <sheetName val="가로등"/>
      <sheetName val="기계경비"/>
      <sheetName val="공사비예산서(토목분)"/>
      <sheetName val="각형맨홀"/>
      <sheetName val="수목데이타 "/>
      <sheetName val="변압기 및 발전기 용량"/>
      <sheetName val="ASP포장"/>
      <sheetName val="예산변경사항"/>
      <sheetName val="단가산출서(기계)"/>
      <sheetName val="내역서(전기)"/>
      <sheetName val="2000년1차"/>
      <sheetName val="단가 및 재료비"/>
      <sheetName val="에너지동"/>
      <sheetName val="연습"/>
      <sheetName val="3BL공동구 수량"/>
      <sheetName val="일위대가표"/>
      <sheetName val="Total"/>
      <sheetName val="신우"/>
      <sheetName val="ETC"/>
      <sheetName val="돌망태단위수량"/>
      <sheetName val="말뚝물량"/>
      <sheetName val="기계경비시간당손료목록"/>
      <sheetName val="COL"/>
      <sheetName val="1차설계변경내역"/>
      <sheetName val="실행내역서"/>
      <sheetName val="BID-도로"/>
      <sheetName val="내력서"/>
      <sheetName val="본선차로수량집계표"/>
      <sheetName val="데이타"/>
      <sheetName val="율촌법률사무소2내역"/>
      <sheetName val="우배수"/>
      <sheetName val="맨홀"/>
      <sheetName val="일위대가(목록)"/>
      <sheetName val="재료비"/>
      <sheetName val="참고"/>
      <sheetName val="공사개요"/>
      <sheetName val="t형"/>
      <sheetName val="타공종이기"/>
      <sheetName val="수입"/>
      <sheetName val="조건표"/>
      <sheetName val="JJ"/>
      <sheetName val="설계"/>
      <sheetName val="설 계"/>
      <sheetName val="코드표"/>
      <sheetName val="Sheet1 (2)"/>
      <sheetName val="금리계산"/>
      <sheetName val="조명시설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전기일위대가"/>
      <sheetName val="단면(RW1)"/>
      <sheetName val="시설물일위"/>
      <sheetName val="비교표"/>
      <sheetName val="소비자가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노임"/>
      <sheetName val="현황CODE"/>
      <sheetName val="손익현황"/>
      <sheetName val="기둥(원형)"/>
      <sheetName val="밸브설치"/>
      <sheetName val="3.바닥판설계"/>
      <sheetName val="3.공통공사대비"/>
      <sheetName val="자료입력"/>
      <sheetName val="96보완계획7.12"/>
      <sheetName val="원가"/>
      <sheetName val="지진시"/>
      <sheetName val="6PILE  (돌출)"/>
      <sheetName val="토량산출서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48전력선로일위"/>
      <sheetName val="AIR SHOWER(3인용)"/>
      <sheetName val="2F 회의실견적(5_14 일대)"/>
      <sheetName val="재집"/>
      <sheetName val="직재"/>
      <sheetName val="J直材4"/>
      <sheetName val="연부97-1"/>
      <sheetName val="갑지1"/>
      <sheetName val="CTEMCOST"/>
      <sheetName val="원가계산서"/>
      <sheetName val="손익분석"/>
      <sheetName val="ITB COST"/>
      <sheetName val="금호"/>
      <sheetName val="예산명세서"/>
      <sheetName val="계수시트"/>
      <sheetName val="인사자료총집계"/>
      <sheetName val="물가시세"/>
      <sheetName val="계산식"/>
      <sheetName val="가도공"/>
      <sheetName val="적용공정"/>
      <sheetName val="L_RPTB02_01"/>
      <sheetName val="내역서(토목)"/>
      <sheetName val="적용(기계)"/>
      <sheetName val="일위대가표(유단가)"/>
      <sheetName val="상수도토공집계표"/>
      <sheetName val="공구원가계산"/>
      <sheetName val="입찰결과(DATA)"/>
      <sheetName val="CABLE SIZE-3"/>
      <sheetName val="EQUIP-H"/>
      <sheetName val="경비_원본"/>
      <sheetName val="부속동"/>
      <sheetName val="물가자료"/>
      <sheetName val="품의서"/>
      <sheetName val="SG"/>
      <sheetName val="전신환매도율"/>
      <sheetName val="EACT10"/>
      <sheetName val="건축공사"/>
      <sheetName val="방음벽기초(H=4m)"/>
      <sheetName val="단가조사서"/>
      <sheetName val="동력부하(도산)"/>
      <sheetName val="AS포장복구 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㥝〒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공종별원가계산"/>
      <sheetName val="말고개터널조명전압강하"/>
      <sheetName val="예산갑지"/>
      <sheetName val="LP-S"/>
      <sheetName val="점검총괄"/>
      <sheetName val="1차증가원가계산"/>
      <sheetName val="9-1차이내역"/>
      <sheetName val="외주"/>
      <sheetName val="부하LOAD"/>
      <sheetName val="간접1"/>
      <sheetName val="2000전체분"/>
      <sheetName val="일반수량"/>
      <sheetName val="VA_code"/>
      <sheetName val="20관리비율"/>
      <sheetName val="통장출금액"/>
      <sheetName val="간접비"/>
      <sheetName val="2006기계경비산출표"/>
      <sheetName val="실행(표지,갑,을)"/>
      <sheetName val="직공비"/>
      <sheetName val="주관사업"/>
      <sheetName val="수문일1"/>
      <sheetName val="발주설계서(당초)"/>
      <sheetName val="자재목록"/>
      <sheetName val="가감수량"/>
      <sheetName val="맨홀수량산출"/>
      <sheetName val="하수급견적대비"/>
      <sheetName val="참조-(1)"/>
      <sheetName val="연결관산출조서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FAX"/>
      <sheetName val="AILC004"/>
      <sheetName val="Macro(차단기)"/>
      <sheetName val="구조물철거타공정이월"/>
      <sheetName val="약품설비"/>
      <sheetName val="저리조양"/>
      <sheetName val="견적의뢰서"/>
      <sheetName val="BOX전기내역"/>
      <sheetName val="일위집계표"/>
      <sheetName val="정화조방수미장"/>
      <sheetName val="기성"/>
      <sheetName val="기성내역 진짜"/>
      <sheetName val="기성갑지"/>
      <sheetName val="2회기성사정"/>
      <sheetName val="3회기성갑지"/>
      <sheetName val="3회총괄"/>
      <sheetName val="3회기성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 refreshError="1"/>
      <sheetData sheetId="536"/>
      <sheetData sheetId="537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재료"/>
      <sheetName val="내역"/>
      <sheetName val="200"/>
      <sheetName val="발주내역"/>
      <sheetName val="공사비총괄표"/>
      <sheetName val="바닥판"/>
      <sheetName val="입력DATA"/>
      <sheetName val="직노"/>
      <sheetName val="정읍"/>
      <sheetName val="팔당"/>
      <sheetName val="포항"/>
      <sheetName val="일위대가표"/>
      <sheetName val="(A)내역서"/>
      <sheetName val="VXXXXX"/>
      <sheetName val="손익분석"/>
      <sheetName val="인부노임"/>
      <sheetName val="노동98년 (2)"/>
      <sheetName val="토공(우물통,기타) "/>
      <sheetName val="정부노임"/>
      <sheetName val="내역서"/>
      <sheetName val="MOTOR"/>
      <sheetName val="5.정산서"/>
      <sheetName val="견"/>
      <sheetName val="품셈TABLE"/>
      <sheetName val="골재산출"/>
      <sheetName val="약품공급2"/>
      <sheetName val="건축내역"/>
      <sheetName val="조경일람"/>
      <sheetName val="Sheet1 (2)"/>
      <sheetName val="#REF"/>
      <sheetName val="조명율표"/>
      <sheetName val="원가"/>
      <sheetName val="실행내역"/>
      <sheetName val="정부노임단가"/>
      <sheetName val="오동"/>
      <sheetName val="대조"/>
      <sheetName val="나한"/>
      <sheetName val="본체"/>
      <sheetName val="자재단가비교표"/>
      <sheetName val="표지"/>
      <sheetName val="원가계산서 "/>
      <sheetName val="내역서 "/>
      <sheetName val="마산방향"/>
      <sheetName val="공사착공계"/>
      <sheetName val="적용기준"/>
      <sheetName val="Customer Databas"/>
      <sheetName val="DATE"/>
      <sheetName val="일위대가"/>
      <sheetName val="세골재  T2 변경 현황"/>
      <sheetName val="주beam"/>
      <sheetName val="자재"/>
      <sheetName val="토공연장"/>
      <sheetName val="노임단가(08.01)"/>
      <sheetName val="변경총괄지(1)"/>
      <sheetName val="1.설계조건"/>
      <sheetName val="구조물공"/>
      <sheetName val="대포2교접속"/>
      <sheetName val="천방교접속"/>
      <sheetName val="단중표"/>
      <sheetName val="ABUT수량-A1"/>
      <sheetName val="일위-1"/>
      <sheetName val="Sheet1"/>
      <sheetName val="중기사용료산출근거"/>
      <sheetName val="단가산출2"/>
      <sheetName val="단가 및 재료비"/>
      <sheetName val="PAD TR보호대기초"/>
      <sheetName val="가로등기초"/>
      <sheetName val="HANDHOLE(2)"/>
      <sheetName val="TOWER 12TON"/>
      <sheetName val="TOWER 10TON"/>
      <sheetName val="교대(A1)"/>
      <sheetName val="집"/>
      <sheetName val="설계내역서"/>
      <sheetName val="산출근거"/>
      <sheetName val="총괄표 "/>
      <sheetName val="총괄내역서"/>
      <sheetName val="#3_일위대가목록"/>
      <sheetName val="유효폭의 계산"/>
      <sheetName val="중기조종사 단위단가"/>
      <sheetName val="데이타"/>
      <sheetName val="식재인부"/>
      <sheetName val="용수지선토적"/>
      <sheetName val="도로토적"/>
      <sheetName val=""/>
      <sheetName val="기별(종합)"/>
      <sheetName val="일위대가목차"/>
      <sheetName val="제경비"/>
      <sheetName val="자재단가"/>
      <sheetName val="일위대가_호표"/>
      <sheetName val="철근량"/>
      <sheetName val="단가일람"/>
      <sheetName val="일위목록"/>
      <sheetName val="단가산출"/>
      <sheetName val="N賃率-職"/>
      <sheetName val="총괄"/>
      <sheetName val="1.현황측량"/>
      <sheetName val="1-1측량수량"/>
      <sheetName val="2.구역지정및개발계획"/>
      <sheetName val="3.사전환경성검토"/>
      <sheetName val="4.사전재해영향성검토(행정)"/>
      <sheetName val="5.광역교통개선대책"/>
      <sheetName val="5-1광역교통현장조사인력"/>
      <sheetName val="6.문화재지표조사"/>
      <sheetName val="6-1지표조사인력공수"/>
      <sheetName val="7.사업계획"/>
      <sheetName val="8.지구단위계획"/>
      <sheetName val="9. 실시설계"/>
      <sheetName val="9-1설계비산출근거"/>
      <sheetName val="10.환경영향평가"/>
      <sheetName val="10-1환경항목별수량산출"/>
      <sheetName val="11.사전재해영향성검토(사업)"/>
      <sheetName val="12.교통영향평가"/>
      <sheetName val="12-1교통현장조사인력"/>
      <sheetName val="13.토질조사"/>
      <sheetName val="13-1토질수량"/>
      <sheetName val="13-2품질시험비"/>
      <sheetName val="13-3재료비"/>
      <sheetName val="13-4기구손료"/>
      <sheetName val="13-5기술자노임"/>
      <sheetName val="14.환지계획"/>
      <sheetName val="15.환지예정지측량"/>
      <sheetName val="16.확정측량"/>
      <sheetName val="17.환지처분및등기"/>
      <sheetName val="노임단가"/>
      <sheetName val="1.지형현황측량"/>
      <sheetName val="2.개발계획"/>
      <sheetName val="3.사전재해영향성검토"/>
      <sheetName val="4.교통영향분석"/>
      <sheetName val="4-1교통현장조사투입인력"/>
      <sheetName val="5.토질조사"/>
      <sheetName val="5-1토질수량"/>
      <sheetName val="5-2품질시험비"/>
      <sheetName val="5-3재료비"/>
      <sheetName val="5-4기구손료"/>
      <sheetName val="5-5기술자노임"/>
      <sheetName val="6. 기본및실시내역"/>
      <sheetName val="6-1설계비산출근거"/>
      <sheetName val="6-2실시설계공제요율"/>
      <sheetName val="7.지구단위예산내역"/>
      <sheetName val="7-1지구단위일위대가"/>
      <sheetName val="7-2지구단위과업면적"/>
      <sheetName val="8.문화재지표조사"/>
      <sheetName val="8-1지표조사인력공수"/>
      <sheetName val="4.사전재해영향성검토"/>
      <sheetName val="5.교통영향분석"/>
      <sheetName val="5-1교통현장조사투입인력"/>
      <sheetName val="6.토질조사"/>
      <sheetName val="6-1토질수량"/>
      <sheetName val="6-2품질시험비"/>
      <sheetName val="6-3재료비"/>
      <sheetName val="6-4기구손료"/>
      <sheetName val="6-5기술자노임"/>
      <sheetName val="7. 기본및실시내역"/>
      <sheetName val="7-1설계비산출근거"/>
      <sheetName val="7-2실시설계공제요율"/>
      <sheetName val="8.지구단위예산내역"/>
      <sheetName val="8-1지구단위일위대가"/>
      <sheetName val="8-2지구단위과업면적"/>
      <sheetName val="9.문화재지표조사"/>
      <sheetName val="9-1지표조사인력공수"/>
      <sheetName val="총괄표지"/>
      <sheetName val="총괄표  (2)"/>
      <sheetName val="간지(지반조사)"/>
      <sheetName val="1.토질조사"/>
      <sheetName val="1-1토질수량"/>
      <sheetName val="1-3품질시험비"/>
      <sheetName val="1-4재료비"/>
      <sheetName val="1-5기구손료"/>
      <sheetName val="기술자노임"/>
      <sheetName val="간지 (에너지총괄표)"/>
      <sheetName val="2.에너지총괄표"/>
      <sheetName val="2.내역서"/>
      <sheetName val="2.일위대가"/>
      <sheetName val="2.산출근거"/>
      <sheetName val="간지 (기본계획)"/>
      <sheetName val="3.기본계획 "/>
      <sheetName val="3.기본계획산출근거"/>
      <sheetName val="3.기본계획일위대가"/>
      <sheetName val="간지 (지구단위계획)"/>
      <sheetName val="4.지구단위예산내역"/>
      <sheetName val="4.지구단위일위대가"/>
      <sheetName val="4.지구단위과업면적"/>
      <sheetName val="간지 (기본및실시설계)"/>
      <sheetName val="5. 기본및실시내역"/>
      <sheetName val="설계비산출근거"/>
      <sheetName val="실시설계공제요율"/>
      <sheetName val="간지 (산지관련서류작성)"/>
      <sheetName val="6.산지개요"/>
      <sheetName val="중기비"/>
      <sheetName val="가격조사서"/>
      <sheetName val=" 총괄표"/>
      <sheetName val="sub"/>
      <sheetName val="데리네이타현황"/>
      <sheetName val="단가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Total"/>
      <sheetName val="진주방향"/>
    </sheetNames>
    <sheetDataSet>
      <sheetData sheetId="0" refreshError="1">
        <row r="24">
          <cell r="B24" t="str">
            <v>수평곡관</v>
          </cell>
          <cell r="C24" t="str">
            <v>D=100×11¼˚</v>
          </cell>
          <cell r="D24" t="str">
            <v xml:space="preserve"> ⊃</v>
          </cell>
          <cell r="E24">
            <v>10</v>
          </cell>
        </row>
        <row r="25">
          <cell r="B25" t="str">
            <v>수평곡관</v>
          </cell>
          <cell r="C25" t="str">
            <v>D=150×11¼˚</v>
          </cell>
          <cell r="D25" t="str">
            <v xml:space="preserve"> ⊃</v>
          </cell>
          <cell r="E25">
            <v>12</v>
          </cell>
        </row>
        <row r="26">
          <cell r="B26" t="str">
            <v>수평곡관</v>
          </cell>
          <cell r="C26" t="str">
            <v>D=100×11¼˚</v>
          </cell>
          <cell r="D26" t="str">
            <v xml:space="preserve"> ⊃</v>
          </cell>
          <cell r="E26">
            <v>17</v>
          </cell>
        </row>
        <row r="27">
          <cell r="B27" t="str">
            <v>수평곡관</v>
          </cell>
          <cell r="C27" t="str">
            <v>D=100×22½˚</v>
          </cell>
          <cell r="D27" t="str">
            <v xml:space="preserve"> ⊃</v>
          </cell>
          <cell r="E27">
            <v>20</v>
          </cell>
        </row>
        <row r="28">
          <cell r="B28" t="str">
            <v>수평곡관</v>
          </cell>
          <cell r="C28" t="str">
            <v>D=150×22½˚</v>
          </cell>
          <cell r="D28" t="str">
            <v xml:space="preserve"> ⊃</v>
          </cell>
          <cell r="E28">
            <v>4</v>
          </cell>
        </row>
        <row r="29">
          <cell r="B29" t="str">
            <v>수평곡관</v>
          </cell>
          <cell r="C29" t="str">
            <v>D=100×22½˚</v>
          </cell>
          <cell r="D29" t="str">
            <v xml:space="preserve"> ⊃</v>
          </cell>
          <cell r="E29">
            <v>5</v>
          </cell>
        </row>
        <row r="30">
          <cell r="B30" t="str">
            <v>수평곡관</v>
          </cell>
          <cell r="C30" t="str">
            <v>D=100×45˚</v>
          </cell>
          <cell r="D30" t="str">
            <v xml:space="preserve"> ⊃</v>
          </cell>
          <cell r="E30">
            <v>5</v>
          </cell>
        </row>
        <row r="31">
          <cell r="B31" t="str">
            <v>수평곡관</v>
          </cell>
          <cell r="C31" t="str">
            <v>D=150×45˚</v>
          </cell>
          <cell r="D31" t="str">
            <v xml:space="preserve"> ⊃</v>
          </cell>
          <cell r="E31">
            <v>5</v>
          </cell>
        </row>
        <row r="32">
          <cell r="B32" t="str">
            <v>수평곡관</v>
          </cell>
          <cell r="C32" t="str">
            <v>D=100×45˚</v>
          </cell>
          <cell r="D32" t="str">
            <v xml:space="preserve"> ⊃</v>
          </cell>
          <cell r="E32">
            <v>4</v>
          </cell>
        </row>
        <row r="33">
          <cell r="B33" t="str">
            <v>수평곡관</v>
          </cell>
          <cell r="C33" t="str">
            <v>D=100×90˚</v>
          </cell>
          <cell r="D33" t="str">
            <v xml:space="preserve"> ⊃</v>
          </cell>
          <cell r="E33">
            <v>6</v>
          </cell>
        </row>
        <row r="34">
          <cell r="B34" t="str">
            <v>수평곡관</v>
          </cell>
          <cell r="C34" t="str">
            <v>D=100×90˚</v>
          </cell>
          <cell r="D34" t="str">
            <v xml:space="preserve"> ⊃</v>
          </cell>
          <cell r="E34">
            <v>5</v>
          </cell>
        </row>
        <row r="35">
          <cell r="B35" t="str">
            <v>수평곡관</v>
          </cell>
          <cell r="C35" t="str">
            <v>D=100×90˚</v>
          </cell>
          <cell r="D35" t="str">
            <v xml:space="preserve"> ⊃</v>
          </cell>
          <cell r="E35">
            <v>55</v>
          </cell>
        </row>
        <row r="36">
          <cell r="B36" t="str">
            <v>소켓플랜지T형관</v>
          </cell>
          <cell r="C36" t="str">
            <v>D=100×100</v>
          </cell>
          <cell r="E36">
            <v>5</v>
          </cell>
        </row>
        <row r="37">
          <cell r="B37" t="str">
            <v>소켓플랜지T형관</v>
          </cell>
          <cell r="C37" t="str">
            <v>D=100×100</v>
          </cell>
          <cell r="E37">
            <v>5</v>
          </cell>
        </row>
        <row r="38">
          <cell r="B38" t="str">
            <v>소켓플랜지T형관</v>
          </cell>
          <cell r="C38" t="str">
            <v>D=100×100</v>
          </cell>
          <cell r="E38">
            <v>6</v>
          </cell>
        </row>
        <row r="39">
          <cell r="B39" t="str">
            <v>소켓T형관</v>
          </cell>
          <cell r="C39" t="str">
            <v>D=100×100</v>
          </cell>
          <cell r="E39">
            <v>4</v>
          </cell>
        </row>
        <row r="40">
          <cell r="B40" t="str">
            <v>소켓T형관</v>
          </cell>
          <cell r="C40" t="str">
            <v>D=100×100</v>
          </cell>
          <cell r="E40">
            <v>5</v>
          </cell>
        </row>
        <row r="41">
          <cell r="B41" t="str">
            <v>소켓T형관</v>
          </cell>
          <cell r="C41" t="str">
            <v>D=100×100</v>
          </cell>
          <cell r="E41">
            <v>8</v>
          </cell>
        </row>
        <row r="42">
          <cell r="B42" t="str">
            <v>이 음 관</v>
          </cell>
          <cell r="C42" t="str">
            <v>D=80</v>
          </cell>
          <cell r="E42">
            <v>9</v>
          </cell>
        </row>
        <row r="43">
          <cell r="B43" t="str">
            <v>이 음 관</v>
          </cell>
          <cell r="C43" t="str">
            <v>D=100</v>
          </cell>
          <cell r="E43">
            <v>10</v>
          </cell>
        </row>
        <row r="44">
          <cell r="B44" t="str">
            <v>이 음 관</v>
          </cell>
          <cell r="C44" t="str">
            <v>D=150</v>
          </cell>
          <cell r="E44">
            <v>12</v>
          </cell>
        </row>
        <row r="45">
          <cell r="B45" t="str">
            <v>이 음 관</v>
          </cell>
          <cell r="C45" t="str">
            <v>D=200</v>
          </cell>
          <cell r="E45">
            <v>18</v>
          </cell>
        </row>
        <row r="46">
          <cell r="B46" t="str">
            <v>이 음 관</v>
          </cell>
          <cell r="C46" t="str">
            <v>D=250</v>
          </cell>
          <cell r="E46">
            <v>25</v>
          </cell>
        </row>
        <row r="47">
          <cell r="B47" t="str">
            <v>이 음 관</v>
          </cell>
          <cell r="C47" t="str">
            <v>D=300</v>
          </cell>
          <cell r="E47">
            <v>34</v>
          </cell>
        </row>
        <row r="48">
          <cell r="B48" t="str">
            <v>플랜지관</v>
          </cell>
          <cell r="C48" t="str">
            <v>D=80</v>
          </cell>
          <cell r="E48">
            <v>7.9</v>
          </cell>
        </row>
        <row r="49">
          <cell r="B49" t="str">
            <v>플랜지관</v>
          </cell>
          <cell r="C49" t="str">
            <v>D=100</v>
          </cell>
          <cell r="E49">
            <v>9.6</v>
          </cell>
        </row>
        <row r="50">
          <cell r="B50" t="str">
            <v>플랜지관</v>
          </cell>
          <cell r="C50" t="str">
            <v>D=150</v>
          </cell>
          <cell r="E50">
            <v>15.6</v>
          </cell>
        </row>
        <row r="51">
          <cell r="B51" t="str">
            <v>플랜지관</v>
          </cell>
          <cell r="C51" t="str">
            <v>D=200</v>
          </cell>
          <cell r="E51">
            <v>22.5</v>
          </cell>
        </row>
        <row r="52">
          <cell r="B52" t="str">
            <v>플랜지관</v>
          </cell>
          <cell r="C52" t="str">
            <v>D=250</v>
          </cell>
          <cell r="E52">
            <v>31.5</v>
          </cell>
        </row>
        <row r="53">
          <cell r="B53" t="str">
            <v>플랜지관</v>
          </cell>
          <cell r="C53" t="str">
            <v>D=300</v>
          </cell>
          <cell r="E53">
            <v>41.5</v>
          </cell>
        </row>
        <row r="54">
          <cell r="B54" t="str">
            <v>제 수 변</v>
          </cell>
          <cell r="C54" t="str">
            <v>D=80</v>
          </cell>
          <cell r="E54">
            <v>42</v>
          </cell>
        </row>
        <row r="55">
          <cell r="B55" t="str">
            <v>제 수 변</v>
          </cell>
          <cell r="C55" t="str">
            <v>D=100</v>
          </cell>
          <cell r="E55">
            <v>50</v>
          </cell>
        </row>
        <row r="56">
          <cell r="B56" t="str">
            <v>제 수 변</v>
          </cell>
          <cell r="C56" t="str">
            <v>D=150</v>
          </cell>
          <cell r="E56">
            <v>90</v>
          </cell>
        </row>
        <row r="57">
          <cell r="B57" t="str">
            <v>제 수 변</v>
          </cell>
          <cell r="C57" t="str">
            <v>D=200</v>
          </cell>
          <cell r="E57">
            <v>140</v>
          </cell>
        </row>
        <row r="58">
          <cell r="B58" t="str">
            <v>제 수 변</v>
          </cell>
          <cell r="C58" t="str">
            <v>D=300</v>
          </cell>
          <cell r="E58">
            <v>280</v>
          </cell>
        </row>
        <row r="59">
          <cell r="B59" t="str">
            <v>공 기 변</v>
          </cell>
          <cell r="C59" t="str">
            <v>D=80</v>
          </cell>
          <cell r="E59">
            <v>94</v>
          </cell>
        </row>
        <row r="60">
          <cell r="B60" t="str">
            <v>공 기 변</v>
          </cell>
          <cell r="C60" t="str">
            <v>D=100</v>
          </cell>
          <cell r="E60">
            <v>110</v>
          </cell>
        </row>
        <row r="61">
          <cell r="B61" t="str">
            <v>단    관</v>
          </cell>
          <cell r="C61" t="str">
            <v>D=80</v>
          </cell>
          <cell r="E61">
            <v>13.5</v>
          </cell>
          <cell r="H61">
            <v>0.8</v>
          </cell>
          <cell r="I61" t="str">
            <v>×</v>
          </cell>
          <cell r="J61" t="str">
            <v>＋</v>
          </cell>
        </row>
        <row r="62">
          <cell r="B62" t="str">
            <v>플랜지단관</v>
          </cell>
          <cell r="C62" t="str">
            <v>D=100</v>
          </cell>
          <cell r="E62">
            <v>16.399999999999999</v>
          </cell>
          <cell r="H62">
            <v>0.8</v>
          </cell>
          <cell r="I62" t="str">
            <v>×</v>
          </cell>
          <cell r="J62" t="str">
            <v>＋</v>
          </cell>
        </row>
        <row r="63">
          <cell r="B63" t="str">
            <v>플랜지단관</v>
          </cell>
          <cell r="C63" t="str">
            <v>D=100</v>
          </cell>
          <cell r="E63">
            <v>16.399999999999999</v>
          </cell>
          <cell r="H63">
            <v>0.92</v>
          </cell>
          <cell r="I63" t="str">
            <v>×</v>
          </cell>
          <cell r="J63" t="str">
            <v>＋</v>
          </cell>
        </row>
        <row r="64">
          <cell r="B64" t="str">
            <v>플랜지단관</v>
          </cell>
          <cell r="C64" t="str">
            <v>D=100</v>
          </cell>
          <cell r="E64">
            <v>16.399999999999999</v>
          </cell>
          <cell r="H64">
            <v>-2</v>
          </cell>
          <cell r="I64" t="str">
            <v>×</v>
          </cell>
          <cell r="J64" t="str">
            <v>＋</v>
          </cell>
        </row>
        <row r="65">
          <cell r="B65" t="str">
            <v>플랜지단관</v>
          </cell>
          <cell r="C65" t="str">
            <v>D=100</v>
          </cell>
          <cell r="E65">
            <v>16.399999999999999</v>
          </cell>
          <cell r="H65">
            <v>-1</v>
          </cell>
          <cell r="I65" t="str">
            <v>×</v>
          </cell>
          <cell r="J65" t="str">
            <v>＋</v>
          </cell>
        </row>
        <row r="66">
          <cell r="B66" t="str">
            <v>플랜지단관</v>
          </cell>
          <cell r="C66" t="str">
            <v>D=100</v>
          </cell>
          <cell r="E66">
            <v>16.399999999999999</v>
          </cell>
          <cell r="H66">
            <v>0</v>
          </cell>
          <cell r="I66" t="str">
            <v>×</v>
          </cell>
          <cell r="J66" t="str">
            <v>＋</v>
          </cell>
        </row>
        <row r="67">
          <cell r="B67" t="str">
            <v>플랜지단관</v>
          </cell>
          <cell r="C67" t="str">
            <v>D=100</v>
          </cell>
          <cell r="E67">
            <v>16.399999999999999</v>
          </cell>
          <cell r="H67">
            <v>1</v>
          </cell>
          <cell r="I67" t="str">
            <v>×</v>
          </cell>
          <cell r="J67" t="str">
            <v>＋</v>
          </cell>
        </row>
        <row r="68">
          <cell r="B68" t="str">
            <v>플랜지단관</v>
          </cell>
          <cell r="C68" t="str">
            <v>D=100</v>
          </cell>
          <cell r="E68">
            <v>16.399999999999999</v>
          </cell>
          <cell r="H68">
            <v>2</v>
          </cell>
          <cell r="I68" t="str">
            <v>×</v>
          </cell>
          <cell r="J68" t="str">
            <v>＋</v>
          </cell>
        </row>
        <row r="69">
          <cell r="B69" t="str">
            <v>단    관</v>
          </cell>
          <cell r="C69" t="str">
            <v>D=125</v>
          </cell>
          <cell r="E69">
            <v>21</v>
          </cell>
          <cell r="H69">
            <v>3</v>
          </cell>
          <cell r="I69" t="str">
            <v>×</v>
          </cell>
          <cell r="J69" t="str">
            <v>＋</v>
          </cell>
        </row>
        <row r="70">
          <cell r="B70" t="str">
            <v>단    관</v>
          </cell>
          <cell r="C70" t="str">
            <v>D=150</v>
          </cell>
          <cell r="E70">
            <v>25.3</v>
          </cell>
          <cell r="H70">
            <v>4</v>
          </cell>
          <cell r="I70" t="str">
            <v>×</v>
          </cell>
          <cell r="J70" t="str">
            <v>＋</v>
          </cell>
        </row>
        <row r="71">
          <cell r="B71" t="str">
            <v>단    관</v>
          </cell>
          <cell r="C71" t="str">
            <v>D=200</v>
          </cell>
          <cell r="E71">
            <v>33.799999999999997</v>
          </cell>
          <cell r="H71">
            <v>5</v>
          </cell>
          <cell r="I71" t="str">
            <v>×</v>
          </cell>
          <cell r="J71" t="str">
            <v>＋</v>
          </cell>
        </row>
        <row r="72">
          <cell r="B72" t="str">
            <v>단    관</v>
          </cell>
          <cell r="C72" t="str">
            <v>D=250</v>
          </cell>
          <cell r="E72">
            <v>44.3</v>
          </cell>
          <cell r="H72">
            <v>6</v>
          </cell>
          <cell r="I72" t="str">
            <v>×</v>
          </cell>
          <cell r="J72" t="str">
            <v>＋</v>
          </cell>
        </row>
        <row r="73">
          <cell r="B73" t="str">
            <v>단    관</v>
          </cell>
          <cell r="C73" t="str">
            <v>D=300</v>
          </cell>
          <cell r="E73">
            <v>56.3</v>
          </cell>
          <cell r="H73">
            <v>7</v>
          </cell>
          <cell r="I73" t="str">
            <v>×</v>
          </cell>
          <cell r="J73" t="str">
            <v>＋</v>
          </cell>
        </row>
        <row r="74">
          <cell r="B74" t="str">
            <v>단    관</v>
          </cell>
          <cell r="C74" t="str">
            <v>D=350</v>
          </cell>
          <cell r="E74">
            <v>69.599999999999994</v>
          </cell>
          <cell r="H74">
            <v>8</v>
          </cell>
          <cell r="I74" t="str">
            <v>×</v>
          </cell>
          <cell r="J74" t="str">
            <v>＋</v>
          </cell>
        </row>
        <row r="75">
          <cell r="B75" t="str">
            <v>단    관</v>
          </cell>
          <cell r="C75" t="str">
            <v>D=400</v>
          </cell>
          <cell r="E75">
            <v>83.7</v>
          </cell>
          <cell r="H75">
            <v>9</v>
          </cell>
          <cell r="I75" t="str">
            <v>×</v>
          </cell>
          <cell r="J75" t="str">
            <v>＋</v>
          </cell>
        </row>
        <row r="76">
          <cell r="B76" t="str">
            <v>단    관</v>
          </cell>
          <cell r="C76" t="str">
            <v>D=450</v>
          </cell>
          <cell r="E76">
            <v>98.5</v>
          </cell>
          <cell r="H76">
            <v>10</v>
          </cell>
          <cell r="I76" t="str">
            <v>×</v>
          </cell>
          <cell r="J76" t="str">
            <v>＋</v>
          </cell>
        </row>
        <row r="77">
          <cell r="B77" t="str">
            <v>단    관</v>
          </cell>
          <cell r="C77" t="str">
            <v>D=500</v>
          </cell>
          <cell r="E77">
            <v>115.6</v>
          </cell>
          <cell r="H77">
            <v>11</v>
          </cell>
          <cell r="I77" t="str">
            <v>×</v>
          </cell>
          <cell r="J77" t="str">
            <v>＋</v>
          </cell>
        </row>
        <row r="78">
          <cell r="B78" t="str">
            <v>단    관</v>
          </cell>
          <cell r="C78" t="str">
            <v>D=600</v>
          </cell>
          <cell r="E78">
            <v>152</v>
          </cell>
          <cell r="H78">
            <v>12</v>
          </cell>
          <cell r="I78" t="str">
            <v>×</v>
          </cell>
          <cell r="J78" t="str">
            <v>＋</v>
          </cell>
        </row>
        <row r="79">
          <cell r="B79" t="str">
            <v>단    관</v>
          </cell>
          <cell r="C79" t="str">
            <v>D=700</v>
          </cell>
          <cell r="E79">
            <v>193</v>
          </cell>
          <cell r="H79">
            <v>13</v>
          </cell>
          <cell r="I79" t="str">
            <v>×</v>
          </cell>
          <cell r="J79" t="str">
            <v>＋</v>
          </cell>
        </row>
        <row r="80">
          <cell r="B80" t="str">
            <v>단    관</v>
          </cell>
          <cell r="C80" t="str">
            <v>D=800</v>
          </cell>
          <cell r="E80">
            <v>238.7</v>
          </cell>
          <cell r="H80">
            <v>14</v>
          </cell>
          <cell r="I80" t="str">
            <v>×</v>
          </cell>
          <cell r="J80" t="str">
            <v>＋</v>
          </cell>
        </row>
        <row r="81">
          <cell r="B81" t="str">
            <v>단    관</v>
          </cell>
          <cell r="C81" t="str">
            <v>D=900</v>
          </cell>
          <cell r="E81">
            <v>288.7</v>
          </cell>
          <cell r="H81">
            <v>15</v>
          </cell>
          <cell r="I81" t="str">
            <v>×</v>
          </cell>
          <cell r="J81" t="str">
            <v>＋</v>
          </cell>
        </row>
        <row r="82">
          <cell r="B82" t="str">
            <v>단    관</v>
          </cell>
          <cell r="C82" t="str">
            <v>D=1000</v>
          </cell>
          <cell r="E82">
            <v>343.2</v>
          </cell>
          <cell r="H82">
            <v>16</v>
          </cell>
          <cell r="I82" t="str">
            <v>×</v>
          </cell>
          <cell r="J82" t="str">
            <v>＋</v>
          </cell>
        </row>
        <row r="83">
          <cell r="B83" t="str">
            <v>단    관</v>
          </cell>
          <cell r="C83" t="str">
            <v>D=1100</v>
          </cell>
          <cell r="E83">
            <v>399.5</v>
          </cell>
          <cell r="H83">
            <v>17</v>
          </cell>
          <cell r="I83" t="str">
            <v>×</v>
          </cell>
          <cell r="J83" t="str">
            <v>＋</v>
          </cell>
        </row>
        <row r="84">
          <cell r="B84" t="str">
            <v>단    관</v>
          </cell>
          <cell r="C84" t="str">
            <v>D=1200</v>
          </cell>
          <cell r="E84">
            <v>465.9</v>
          </cell>
          <cell r="H84">
            <v>18</v>
          </cell>
          <cell r="I84" t="str">
            <v>×</v>
          </cell>
          <cell r="J84" t="str">
            <v>＋</v>
          </cell>
        </row>
        <row r="85">
          <cell r="B85" t="str">
            <v>없음</v>
          </cell>
        </row>
      </sheetData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1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BUT수량_A1"/>
      <sheetName val="종배수관"/>
      <sheetName val="총괄내역서"/>
      <sheetName val="ETC"/>
      <sheetName val="4)유동표"/>
      <sheetName val="6PILE  (돌출)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접속슬래브"/>
      <sheetName val="U-TYPE수량집계"/>
      <sheetName val="U-TYPE철근"/>
      <sheetName val="U-TYPE(334~360)"/>
      <sheetName val="U-TYPE(360~380)"/>
      <sheetName val="U-TYPE(380~400)"/>
      <sheetName val="U-TYPE(400~420)"/>
      <sheetName val="간지"/>
      <sheetName val="원형1호맨홀토공수량"/>
      <sheetName val="터널조도"/>
      <sheetName val="일위대가"/>
      <sheetName val="설비"/>
      <sheetName val="tggwan(mac)"/>
      <sheetName val="내역서"/>
      <sheetName val="동원(3)"/>
      <sheetName val="예정(3)"/>
      <sheetName val="A-4"/>
      <sheetName val="식재총괄"/>
      <sheetName val="PIER수량m1"/>
      <sheetName val="중산교"/>
      <sheetName val="Sheet1 (2)"/>
      <sheetName val="#REF"/>
      <sheetName val="실행철강하도"/>
      <sheetName val="일위"/>
      <sheetName val="기본DATA"/>
      <sheetName val="노임"/>
      <sheetName val="입찰안"/>
      <sheetName val="NOMUBI"/>
      <sheetName val="sw1"/>
      <sheetName val="설계"/>
      <sheetName val="터파기및재료"/>
      <sheetName val="Sheet1"/>
      <sheetName val="1.설계조건"/>
      <sheetName val="우각부보강"/>
      <sheetName val="200"/>
      <sheetName val="ITEM"/>
      <sheetName val="수안보-MBR1"/>
      <sheetName val="원가"/>
      <sheetName val="청천내"/>
      <sheetName val="전신환매도율"/>
      <sheetName val="1SPAN"/>
      <sheetName val="신기1-LINE별연장"/>
      <sheetName val="계산중"/>
      <sheetName val="횡배위치"/>
      <sheetName val="말뚝지지력산정"/>
      <sheetName val="자재단가"/>
      <sheetName val="토량산출서"/>
      <sheetName val="내역"/>
      <sheetName val="조건표"/>
      <sheetName val="1호맨홀토공"/>
      <sheetName val="DATE"/>
      <sheetName val="인건-측정"/>
      <sheetName val="EACT10"/>
      <sheetName val="INPUT"/>
      <sheetName val="Sheet17"/>
      <sheetName val="JUCKEYK"/>
      <sheetName val="J直材4"/>
      <sheetName val="J형측구단위수량"/>
      <sheetName val="배수장토목공사비"/>
      <sheetName val="별표집계"/>
      <sheetName val="부하계산서"/>
      <sheetName val="주형"/>
      <sheetName val="기존"/>
      <sheetName val="식생블럭단위수량"/>
      <sheetName val="자압"/>
      <sheetName val="공사내역"/>
      <sheetName val="3BL공동구 수량"/>
      <sheetName val="연결임시"/>
      <sheetName val="단면검토"/>
      <sheetName val="설계조건"/>
      <sheetName val="상부집계표"/>
      <sheetName val="바닥판"/>
      <sheetName val="물가시세"/>
      <sheetName val="대치판정"/>
      <sheetName val="자재집계표"/>
      <sheetName val="옹벽철근"/>
      <sheetName val="단위수량(출력X)"/>
      <sheetName val="수량집계"/>
      <sheetName val="단면치수"/>
      <sheetName val="단위수량"/>
      <sheetName val="단위중량"/>
      <sheetName val="COPING"/>
      <sheetName val="SG"/>
      <sheetName val="眞비상(진주)"/>
      <sheetName val="지장물C"/>
      <sheetName val="제수"/>
      <sheetName val="이토변실(A3-LINE)"/>
      <sheetName val="토사(PE)"/>
      <sheetName val="가시설단위수량"/>
      <sheetName val="수질정화시설"/>
      <sheetName val="노임이"/>
      <sheetName val="통합"/>
      <sheetName val="ASP포장"/>
      <sheetName val="교각1"/>
      <sheetName val="단면 (2)"/>
      <sheetName val="Macro(차단기)"/>
      <sheetName val="집계장(대목_실행)"/>
      <sheetName val="전계가"/>
      <sheetName val="품셈TABLE"/>
      <sheetName val="횡배수관토공수량"/>
      <sheetName val="9GNG운반"/>
      <sheetName val="깨기"/>
      <sheetName val="방음벽기초(H=4m)"/>
      <sheetName val="기초계산(Pmax)"/>
      <sheetName val="위치조서"/>
      <sheetName val="관로공수량집계표(본선)"/>
      <sheetName val="98수문일위"/>
      <sheetName val="BID"/>
      <sheetName val="입출재고현황 (2)"/>
      <sheetName val="데리네이타현황"/>
      <sheetName val="Macro1"/>
      <sheetName val="1-1"/>
      <sheetName val="말뚝기초"/>
      <sheetName val="8-3기계경비"/>
      <sheetName val="주beam"/>
      <sheetName val="하수급견적대비"/>
      <sheetName val="공량산출서"/>
      <sheetName val="정부노임단가"/>
      <sheetName val="기둥(원형)"/>
      <sheetName val="1-1평균터파기고(1)"/>
      <sheetName val="MOTOR"/>
      <sheetName val="공용시설내역"/>
      <sheetName val="Sheet2"/>
      <sheetName val="일위대가목차"/>
      <sheetName val="안전노무비(3월)"/>
      <sheetName val="전력구구조물산근2구간"/>
      <sheetName val="플랜트 설치"/>
      <sheetName val="PROJECT BRIEF(EX.NEW)"/>
      <sheetName val="부하(성남)"/>
      <sheetName val="단가비교"/>
      <sheetName val="2000년하반기"/>
      <sheetName val="배수공 주요자재 집계표"/>
      <sheetName val="산출근거"/>
      <sheetName val="조도계산서 (도서)"/>
      <sheetName val="배수내역 (2)"/>
      <sheetName val="공사비집계"/>
      <sheetName val="입력DATA"/>
      <sheetName val="반중력식옹벽"/>
      <sheetName val="좌측"/>
      <sheetName val="노임단가"/>
      <sheetName val="공사개요"/>
      <sheetName val="흄관기초"/>
      <sheetName val="조명시설"/>
      <sheetName val="전체내역 (2)"/>
      <sheetName val="인건비 "/>
      <sheetName val="CALCULATION"/>
      <sheetName val="차액보증"/>
      <sheetName val="실행내역서"/>
      <sheetName val="DATA"/>
      <sheetName val="1공구내역서(1)"/>
      <sheetName val="증감대비"/>
      <sheetName val="DIAPHRAGM"/>
      <sheetName val="공기"/>
      <sheetName val="SLAB&quot;1&quot;"/>
      <sheetName val="안정계산"/>
      <sheetName val="우수"/>
      <sheetName val="노무비"/>
      <sheetName val="가설건물"/>
      <sheetName val="TYPE-A"/>
      <sheetName val="주방환기"/>
      <sheetName val="SORCE1"/>
      <sheetName val="차선도색현황"/>
      <sheetName val="제잡비.xls"/>
      <sheetName val="날개벽"/>
      <sheetName val="MFAB"/>
      <sheetName val="MFRT"/>
      <sheetName val="MPKG"/>
      <sheetName val="MPRD"/>
      <sheetName val="자료입력"/>
      <sheetName val="guard(mac)"/>
      <sheetName val="약품설비"/>
      <sheetName val="L형옹벽단위수량(25)"/>
      <sheetName val="L형옹벽단위수량(35)"/>
      <sheetName val="도근좌표"/>
      <sheetName val="capbeam(1)"/>
      <sheetName val="지급자재"/>
      <sheetName val="외천교"/>
      <sheetName val="SCH"/>
      <sheetName val="변화치수"/>
      <sheetName val="토공1차"/>
      <sheetName val="수량"/>
      <sheetName val="3련 BOX"/>
      <sheetName val="수목단가"/>
      <sheetName val="시설수량표"/>
      <sheetName val="2000년1차"/>
      <sheetName val="일반맨홀수량집계"/>
      <sheetName val="8.PILE  (돌출)"/>
      <sheetName val="양식"/>
      <sheetName val="인건비"/>
      <sheetName val="단가조사서"/>
      <sheetName val="진접"/>
      <sheetName val="중기일위대가"/>
      <sheetName val="가시설수량"/>
      <sheetName val="입력"/>
      <sheetName val="현장관리비 산출내역"/>
      <sheetName val="단가비교표"/>
      <sheetName val="대로근거"/>
      <sheetName val="중로근거"/>
      <sheetName val="Stem Footing"/>
      <sheetName val="충주"/>
      <sheetName val="상 부"/>
      <sheetName val="도장수량(하1)"/>
      <sheetName val="화산경계"/>
      <sheetName val="일위대가표"/>
      <sheetName val="부속동"/>
      <sheetName val="단면가정"/>
      <sheetName val="기초1"/>
      <sheetName val="3. 지하차도 물량 집계표"/>
      <sheetName val="2.단면가정"/>
      <sheetName val="가도공"/>
      <sheetName val="상수도토공집계표"/>
      <sheetName val="수문일1"/>
      <sheetName val="ⴭⴭⴭⴭ"/>
      <sheetName val="코드표"/>
      <sheetName val="집수정"/>
      <sheetName val="IMPEADENCE MAP 취수장"/>
      <sheetName val="ilch"/>
      <sheetName val="적용단위길이"/>
      <sheetName val="일위대가(계측기설치)"/>
      <sheetName val="부안변전"/>
      <sheetName val="도로토적"/>
      <sheetName val="HANDHOLE(2)"/>
      <sheetName val="POOM_MOTO"/>
      <sheetName val="우수맨홀공제단위수량"/>
      <sheetName val="회사정보"/>
      <sheetName val="심사계산"/>
      <sheetName val="심사물량"/>
      <sheetName val="표지판현황"/>
      <sheetName val="자재단가비교표"/>
      <sheetName val="b_balju_cho"/>
      <sheetName val="우배수"/>
      <sheetName val="지장물"/>
      <sheetName val="설계내역서"/>
      <sheetName val="실행비교"/>
      <sheetName val="C"/>
      <sheetName val="물질수지(2011)"/>
      <sheetName val="Sheet5"/>
      <sheetName val="INPUT-DATA"/>
      <sheetName val="물질수지"/>
      <sheetName val="단가"/>
      <sheetName val="45,46"/>
      <sheetName val="표층포설및다짐"/>
      <sheetName val="중기경유지급대장"/>
      <sheetName val="중기잡유공제"/>
      <sheetName val="중기잡유지급대장"/>
      <sheetName val="중기임차료"/>
      <sheetName val="중기경유공제"/>
      <sheetName val="제원.설계조건"/>
      <sheetName val="시멘트"/>
      <sheetName val="수량산출서(당초)"/>
      <sheetName val="배수통관토공수량"/>
      <sheetName val="일위(PN)"/>
      <sheetName val="기초별표"/>
      <sheetName val="내역서(당초변경)"/>
      <sheetName val="일위_파일"/>
      <sheetName val="신표지1"/>
      <sheetName val="당초내역서"/>
      <sheetName val="배수공1"/>
      <sheetName val="토공"/>
      <sheetName val="U-TYPE(1)"/>
      <sheetName val="철근단면적"/>
      <sheetName val="국공유지및사유지"/>
      <sheetName val="용소리교"/>
      <sheetName val="쌍송교"/>
      <sheetName val="입찰"/>
      <sheetName val="현경"/>
      <sheetName val="변경집계표"/>
      <sheetName val="백호우계수"/>
      <sheetName val="EQUIP LIST"/>
      <sheetName val="감가상각"/>
      <sheetName val="수량3"/>
      <sheetName val="지중자재단가"/>
      <sheetName val="20관리비율"/>
      <sheetName val="토목공사일반"/>
      <sheetName val="샌딩 에폭시 도장"/>
      <sheetName val="1,2공구원가계산서"/>
      <sheetName val="2공구산출내역"/>
      <sheetName val="1공구산출내역서"/>
      <sheetName val="투찰내역"/>
      <sheetName val="FOOTING단면력"/>
      <sheetName val="금액내역서"/>
      <sheetName val="포장재료(1)"/>
      <sheetName val="토목내역서"/>
      <sheetName val="A_4"/>
      <sheetName val="대비"/>
      <sheetName val="입찰결과보고"/>
      <sheetName val="WORK"/>
      <sheetName val="(A)내역서"/>
      <sheetName val="1_설계조건"/>
      <sheetName val="Sheet1_(2)"/>
      <sheetName val="6PILE__(돌출)"/>
      <sheetName val="출입문(C-C)수량_"/>
      <sheetName val="항목별세부내역"/>
      <sheetName val="Type(123)"/>
      <sheetName val="교각토공"/>
      <sheetName val="개별직종노임단가(2003.9)"/>
      <sheetName val="PE관"/>
      <sheetName val="경비단가"/>
      <sheetName val="부안일위"/>
      <sheetName val="견적서"/>
      <sheetName val="골재산출"/>
      <sheetName val="기초자료"/>
      <sheetName val="D-3109"/>
      <sheetName val="시행후면적"/>
      <sheetName val="수지예산"/>
      <sheetName val="PROCESS"/>
      <sheetName val="기계경비"/>
      <sheetName val="c_balju"/>
      <sheetName val="조도계산(1)"/>
      <sheetName val="계수시트"/>
      <sheetName val="70%"/>
      <sheetName val="제-노임"/>
      <sheetName val="제직재"/>
      <sheetName val="오동"/>
      <sheetName val="대조"/>
      <sheetName val="나한"/>
      <sheetName val="날개벽(시점좌측)"/>
      <sheetName val="전기 원가계산서"/>
      <sheetName val="공사요율"/>
      <sheetName val="수량산출"/>
      <sheetName val="직노"/>
      <sheetName val="옹벽(수량)"/>
      <sheetName val="1.설계기준"/>
      <sheetName val="A(Rev.3)"/>
      <sheetName val="토지조서"/>
      <sheetName val="토지평가조서(발송용)"/>
      <sheetName val="토지가격산출근거(발송용)"/>
      <sheetName val="토지가격산출근거"/>
      <sheetName val="2009.06지가변동율"/>
      <sheetName val="2006 표준지공시지가"/>
      <sheetName val="제시액조서(토지)"/>
      <sheetName val="기타요인 산출근거"/>
      <sheetName val="리스(CIF)산출"/>
      <sheetName val="토지평가조서"/>
      <sheetName val="anaysis_sheet"/>
      <sheetName val="편입조서"/>
      <sheetName val="계약서"/>
      <sheetName val="97노임단가"/>
      <sheetName val="부대내역"/>
      <sheetName val="지구단위계획"/>
      <sheetName val="포장공"/>
      <sheetName val="수량산출서"/>
      <sheetName val="자재집게표 "/>
      <sheetName val="기초공"/>
      <sheetName val="수공기"/>
      <sheetName val="내역을"/>
      <sheetName val="가설공사비"/>
      <sheetName val="양수장(기계)"/>
      <sheetName val="관개"/>
      <sheetName val="원형측구(B-type)"/>
      <sheetName val="투찰"/>
      <sheetName val="토공집계"/>
      <sheetName val="금액"/>
      <sheetName val="산근"/>
      <sheetName val="토적계산서"/>
      <sheetName val="물량집계"/>
      <sheetName val="총수량집계표"/>
      <sheetName val="집수정(600-700)"/>
      <sheetName val="97 사업추정(WEKI)"/>
      <sheetName val="조정금액결과표 (차수별)"/>
      <sheetName val="대창(함평)-창열"/>
      <sheetName val="대창(장성)"/>
      <sheetName val="단가(반정1교-원주)"/>
      <sheetName val="보차도경계석"/>
      <sheetName val="단중표"/>
      <sheetName val="변경서식"/>
      <sheetName val="보도경계블럭"/>
      <sheetName val="화재 탐지 설비"/>
      <sheetName val="농로수량집계"/>
      <sheetName val="농로토공집계"/>
      <sheetName val="L형 옹벽"/>
      <sheetName val="가압장(토목)"/>
      <sheetName val="기계경비일람"/>
      <sheetName val="3.바닥판설계"/>
      <sheetName val="현장타설맨홀수량산출"/>
      <sheetName val="4.구조물boq"/>
      <sheetName val="card1"/>
      <sheetName val="Macro2"/>
      <sheetName val="평균터파기고(1-2,ASP)"/>
      <sheetName val="Excel"/>
      <sheetName val="일반공사"/>
      <sheetName val="9902"/>
      <sheetName val="건축내역"/>
      <sheetName val="전기일위대가"/>
      <sheetName val="PARAMETER"/>
      <sheetName val="LEGEND"/>
      <sheetName val="토공(우물통,기타) "/>
      <sheetName val="설계개요"/>
      <sheetName val="단가산출서"/>
      <sheetName val="전기단가조사서"/>
      <sheetName val="집1"/>
      <sheetName val="단가산출"/>
      <sheetName val="전기일위목록"/>
      <sheetName val="요율"/>
      <sheetName val="횡배수관 토공량 산출"/>
      <sheetName val="수량이동"/>
      <sheetName val="암거단위"/>
      <sheetName val="횡 연장"/>
      <sheetName val="자압1"/>
      <sheetName val="맨홀수량산출"/>
      <sheetName val="건축집계"/>
      <sheetName val="뚝토공"/>
      <sheetName val="4.고용보험"/>
      <sheetName val="견적대비표"/>
      <sheetName val="수원역(전체분)설계서"/>
      <sheetName val="표지"/>
      <sheetName val="배수공"/>
      <sheetName val="JUCK"/>
      <sheetName val="SKETCH"/>
      <sheetName val="REINF."/>
      <sheetName val="LOADS"/>
      <sheetName val="CHECK1"/>
      <sheetName val="일위집계표"/>
      <sheetName val="맨홀수량"/>
      <sheetName val="피벗테이블데이터분석"/>
      <sheetName val="견적내역서"/>
      <sheetName val="PIPE"/>
      <sheetName val="FLANGE"/>
      <sheetName val="VALVE"/>
      <sheetName val="과천MAIN"/>
      <sheetName val="내역서적용수량 (지방도893)"/>
      <sheetName val="배수통관(좌)"/>
      <sheetName val="총괄표"/>
      <sheetName val="양수장내역"/>
      <sheetName val="부대공사비"/>
      <sheetName val="날개벽(TYPE2)"/>
      <sheetName val="입출재고현황_(2)"/>
      <sheetName val="1련박스"/>
      <sheetName val="cost"/>
      <sheetName val="설 계"/>
      <sheetName val="자재조사표(참고용)"/>
      <sheetName val="품셈집계표"/>
      <sheetName val="시중노임단가"/>
      <sheetName val="일반부표집계표"/>
      <sheetName val="도장"/>
      <sheetName val="공사비 내역 (가)"/>
      <sheetName val="AHU집계"/>
      <sheetName val="공조기휀"/>
      <sheetName val="공조기"/>
      <sheetName val="Sheet3"/>
      <sheetName val="산출내역서집계표"/>
      <sheetName val="역T형"/>
      <sheetName val="5.모델링"/>
      <sheetName val="내역(포장)"/>
      <sheetName val="경비"/>
      <sheetName val="취수탑"/>
      <sheetName val="RAHMEN"/>
      <sheetName val="자료"/>
      <sheetName val="특수기호강도거푸집"/>
      <sheetName val="종배수관면벽신"/>
      <sheetName val="종배수관(신)"/>
      <sheetName val="계산식"/>
      <sheetName val="출입구총집계"/>
      <sheetName val="일반맨홀수량집계(A-7 LINE)"/>
      <sheetName val="98비정기소모"/>
      <sheetName val="가격조사서"/>
      <sheetName val="품셈"/>
      <sheetName val="하나모듈옥외소화전이설"/>
      <sheetName val="단가 및 재료비"/>
      <sheetName val="단가산출2"/>
      <sheetName val="단가산출1"/>
      <sheetName val="관공일위대가"/>
      <sheetName val="10.1"/>
      <sheetName val="노무비단가"/>
      <sheetName val="L형옹벽(key)"/>
      <sheetName val="원가계산서"/>
      <sheetName val="가람과비교"/>
      <sheetName val="표준지"/>
      <sheetName val="맨홀수량집계"/>
      <sheetName val="일위대가(뷔페)"/>
      <sheetName val="가시설(TYPE-A)"/>
      <sheetName val="변경후-SHEET"/>
      <sheetName val="집계표"/>
      <sheetName val="MSG 수량"/>
      <sheetName val="P-산#1-1(WOWA1)"/>
      <sheetName val="포장연장"/>
      <sheetName val="기본"/>
      <sheetName val="Piping(Methanol)"/>
      <sheetName val="단가대비표"/>
      <sheetName val="지진시"/>
      <sheetName val="날개벽수량표"/>
      <sheetName val="배수관토공산출"/>
      <sheetName val="말뚝물량"/>
      <sheetName val="일위목록"/>
      <sheetName val="품셈총괄표"/>
      <sheetName val="Y-WORK"/>
      <sheetName val="토공정보"/>
      <sheetName val="간선계산"/>
      <sheetName val="장비집계"/>
      <sheetName val="no_1"/>
      <sheetName val="no_2"/>
      <sheetName val="no_3"/>
      <sheetName val="no_4"/>
      <sheetName val="no_5"/>
      <sheetName val="검색"/>
      <sheetName val="횡날개수집"/>
      <sheetName val="자(3.0m)"/>
      <sheetName val="수리계산(2021)"/>
      <sheetName val="기계시공"/>
      <sheetName val="출입문(C-C)수량_4"/>
      <sheetName val="출입문(C-C)수량_1"/>
      <sheetName val="출입문(C-C)수량_2"/>
      <sheetName val="출입문(C-C)수량_3"/>
      <sheetName val="단가표 "/>
      <sheetName val="마산방향"/>
      <sheetName val="진주방향"/>
      <sheetName val="견적접수"/>
      <sheetName val="세목전체"/>
      <sheetName val="증감내역서"/>
      <sheetName val="1. 설계조건 2.단면가정 3. 하중계산"/>
      <sheetName val="DATA 입력란"/>
      <sheetName val="기술자료 (연수)"/>
      <sheetName val="unitpric"/>
      <sheetName val="noyim"/>
      <sheetName val="junggi"/>
      <sheetName val="건축-물가변동"/>
      <sheetName val="용수량(생활용수)"/>
      <sheetName val="cash"/>
      <sheetName val="접속 SLAB,BRACKET 설계"/>
      <sheetName val="받이단위량"/>
      <sheetName val="총괄설계내역서"/>
      <sheetName val="I一般比"/>
      <sheetName val="수입"/>
      <sheetName val="수지"/>
      <sheetName val="데이타"/>
      <sheetName val="주관사업"/>
      <sheetName val="법곳동"/>
      <sheetName val="대화동"/>
      <sheetName val="명세표"/>
      <sheetName val="Intro2"/>
      <sheetName val="Id"/>
      <sheetName val="변수"/>
      <sheetName val="1월"/>
      <sheetName val="대림경상68억"/>
      <sheetName val="집계"/>
      <sheetName val="구조물철거타공정이월"/>
      <sheetName val="평균높이산출근거"/>
      <sheetName val="BOX(1.5X1.5)"/>
      <sheetName val="단 box"/>
      <sheetName val="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문"/>
      <sheetName val="현황"/>
      <sheetName val="대비(본사)"/>
      <sheetName val="공사비대비표"/>
      <sheetName val="표지"/>
      <sheetName val="당초수량"/>
      <sheetName val="당초"/>
      <sheetName val="변경수량"/>
      <sheetName val="변경"/>
      <sheetName val="공사비대비표 (2)"/>
      <sheetName val="변경수량 (2)"/>
      <sheetName val="변경 (2)"/>
      <sheetName val="단가산출"/>
      <sheetName val="장비비"/>
      <sheetName val="재료비"/>
      <sheetName val="ABUT수량-A1"/>
      <sheetName val="보도연석"/>
      <sheetName val="터널조도"/>
      <sheetName val="갑지"/>
      <sheetName val="내역서"/>
      <sheetName val="일위대가"/>
      <sheetName val="공통기준"/>
      <sheetName val="공통중기단가"/>
      <sheetName val="공통운임"/>
      <sheetName val="수량"/>
      <sheetName val="공통노임단가"/>
      <sheetName val="공통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EEL BOX  단면설계(SEC. 2)"/>
      <sheetName val="STEEL BOX  단면설계(SEC. 3)"/>
      <sheetName val="STEEL BOX  단면설계(SEC. 5)"/>
      <sheetName val="STEEL BOX  단면설계(SEC. 6)"/>
      <sheetName val="STEEL BOX  단면설계(SEC. 7)"/>
      <sheetName val="STEEL BOX 단면설계(SEC.8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우수"/>
      <sheetName val="부대내역"/>
      <sheetName val="당초"/>
      <sheetName val="과천MAIN"/>
      <sheetName val="공량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1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#REF"/>
      <sheetName val="중산교"/>
      <sheetName val="신점2리"/>
      <sheetName val="날개벽"/>
      <sheetName val="FOOTING단면력"/>
      <sheetName val="VXXXXXXX"/>
      <sheetName val="tggwan(mac)"/>
      <sheetName val="우각부보강"/>
      <sheetName val="DATA"/>
      <sheetName val="기준"/>
      <sheetName val="전체"/>
      <sheetName val="3.하중산정4.지지력"/>
      <sheetName val="01"/>
      <sheetName val="TRE TABLE"/>
      <sheetName val="충주"/>
      <sheetName val="기준액"/>
      <sheetName val="다이꾸"/>
      <sheetName val="약품공급2"/>
      <sheetName val="3BL공동구 수량"/>
      <sheetName val="을"/>
      <sheetName val="토공"/>
      <sheetName val="토공(우물통,기타) "/>
      <sheetName val="STEEL BOX 단면설계(SEC.8)"/>
      <sheetName val="우수"/>
      <sheetName val="지수"/>
      <sheetName val="세륜세차집계표"/>
      <sheetName val="BLOCK(1)"/>
      <sheetName val="부하LOAD"/>
      <sheetName val="가도공"/>
      <sheetName val="원형맨홀수량"/>
      <sheetName val="예정(3)"/>
      <sheetName val="9GNG운반"/>
      <sheetName val="제출내역 (2)"/>
      <sheetName val="구조물철거타공정이월"/>
      <sheetName val="적용단위길이"/>
      <sheetName val="U-TYPE(1)"/>
      <sheetName val="총괄"/>
      <sheetName val="3련 BOX"/>
      <sheetName val="Sheet2"/>
      <sheetName val="계약내역서(을지)"/>
      <sheetName val="danga"/>
      <sheetName val="ilch"/>
      <sheetName val="Y-WORK"/>
      <sheetName val="INPUT"/>
      <sheetName val="안정검토(온1)"/>
      <sheetName val="입찰안"/>
      <sheetName val="배수공"/>
      <sheetName val="Sheet1"/>
      <sheetName val="노임단가"/>
      <sheetName val="자재단가"/>
      <sheetName val="실행철강하도"/>
      <sheetName val="식생블럭단위수량"/>
      <sheetName val="역T형"/>
      <sheetName val="단면가정"/>
      <sheetName val="개략"/>
      <sheetName val="천방교접속"/>
      <sheetName val="2000전체분"/>
      <sheetName val="2000년1차"/>
      <sheetName val="BID"/>
      <sheetName val="조도계산서 (도서)"/>
      <sheetName val="ⴭⴭⴭⴭ"/>
      <sheetName val="주형"/>
      <sheetName val="MOTOR"/>
      <sheetName val="부대내역"/>
      <sheetName val="04.10건강보험(일용직)"/>
      <sheetName val="설계조건"/>
      <sheetName val="단면검토"/>
      <sheetName val="DATE"/>
      <sheetName val="내역"/>
      <sheetName val="내역서"/>
      <sheetName val="전력구구조물산근"/>
      <sheetName val="1.우편집중내역서"/>
      <sheetName val="DATABASE"/>
      <sheetName val="설계"/>
      <sheetName val="장비집계"/>
      <sheetName val="수량산출"/>
      <sheetName val="type-F"/>
      <sheetName val="통합"/>
      <sheetName val="우수공"/>
      <sheetName val="집수정(600-700)"/>
      <sheetName val="1호토공"/>
      <sheetName val="원가계산서"/>
      <sheetName val="말뚝지지력산정"/>
      <sheetName val="오버레이산출근거"/>
      <sheetName val="1.설계조건"/>
      <sheetName val="결선list"/>
      <sheetName val="발신정보"/>
      <sheetName val="Macro(차단기)"/>
      <sheetName val="운동장 (2)"/>
      <sheetName val="가설"/>
      <sheetName val="맨홀수량산출"/>
      <sheetName val="table"/>
      <sheetName val="날개벽수량표"/>
      <sheetName val="흄관수량"/>
      <sheetName val="구천"/>
      <sheetName val="WORK"/>
      <sheetName val="총괄표"/>
      <sheetName val="8-2.수량산출서_중형"/>
      <sheetName val="경비단가"/>
      <sheetName val="횡배수관단위수량"/>
      <sheetName val="조경일람"/>
      <sheetName val="DATA 입력란"/>
      <sheetName val="1. 설계조건 2.단면가정 3. 하중계산"/>
      <sheetName val="용산1(해보)"/>
      <sheetName val="바닥판(1)"/>
      <sheetName val="주현(해보)"/>
      <sheetName val="주현(영광)"/>
      <sheetName val="참조M"/>
      <sheetName val="참조"/>
      <sheetName val="포장공"/>
      <sheetName val="설계개요"/>
      <sheetName val="차액보증"/>
      <sheetName val="대비"/>
      <sheetName val="안정검토"/>
      <sheetName val="수종"/>
      <sheetName val="공사개요"/>
      <sheetName val="산근1,2"/>
      <sheetName val="신규일위대가"/>
      <sheetName val="도장수량(하1)"/>
      <sheetName val="상 부"/>
      <sheetName val="기기리스트"/>
      <sheetName val="공량산출서"/>
      <sheetName val="001"/>
      <sheetName val="토공A"/>
      <sheetName val="단위단가"/>
      <sheetName val="차선도색(1)"/>
      <sheetName val="주차구획선수량"/>
      <sheetName val="Macro상수"/>
      <sheetName val="woo(mac)"/>
      <sheetName val="Requirement(Work Crew)"/>
      <sheetName val="직재"/>
      <sheetName val="T형( 파일기초) 공현1교"/>
      <sheetName val="PIPE"/>
      <sheetName val="FLANGE"/>
      <sheetName val="VALVE"/>
      <sheetName val="위치조서"/>
      <sheetName val="과천MAIN"/>
      <sheetName val="관경결정"/>
      <sheetName val="단위수량산출"/>
      <sheetName val="내역을"/>
      <sheetName val="코드표"/>
      <sheetName val="L-type"/>
      <sheetName val="토공총괄표"/>
      <sheetName val="기둥(원형)"/>
      <sheetName val="단가"/>
      <sheetName val="토사(PE)"/>
      <sheetName val="조명시설"/>
      <sheetName val="MACRO(MCC)"/>
      <sheetName val="Stem Footing"/>
      <sheetName val="변화치수"/>
      <sheetName val="t형"/>
      <sheetName val="VXXXXX"/>
      <sheetName val="역T형교대(말뚝기초)"/>
      <sheetName val="8.석축단위(H=1.5M)"/>
      <sheetName val="조경수량"/>
      <sheetName val="덕전리"/>
      <sheetName val="입석제"/>
      <sheetName val="취수 "/>
      <sheetName val="산출근거"/>
      <sheetName val="서울대규장각(가시설흙막이)"/>
      <sheetName val="제수"/>
      <sheetName val="공기"/>
      <sheetName val="데이타"/>
      <sheetName val="wall"/>
      <sheetName val="날개벽(TYPE1)"/>
      <sheetName val="원형1호맨홀토공수량"/>
      <sheetName val="DATA-UPS"/>
      <sheetName val="노무비"/>
      <sheetName val="부하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  <sheetName val="전기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DATE"/>
      <sheetName val="일위대가표"/>
      <sheetName val="내역서"/>
      <sheetName val="ABUT수량-A1"/>
      <sheetName val="기초공"/>
      <sheetName val="기둥(원형)"/>
      <sheetName val="보차도경계석"/>
      <sheetName val="표지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</row>
        <row r="24">
          <cell r="O24" t="str">
            <v>풍화암</v>
          </cell>
          <cell r="P24" t="str">
            <v>M³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G.R300경비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교대"/>
      <sheetName val="9902"/>
      <sheetName val="TOTAL_BOQ"/>
      <sheetName val="토목공사"/>
      <sheetName val="각종단가"/>
      <sheetName val="구천"/>
      <sheetName val="측량요율"/>
      <sheetName val="자재대"/>
      <sheetName val="xxxxxx"/>
      <sheetName val="총괄(A+B)"/>
      <sheetName val="총괄(A)"/>
      <sheetName val="토공(A)"/>
      <sheetName val="토류공(A-LANE)"/>
      <sheetName val="PIPE ROOF"/>
      <sheetName val="FRONT JACK(A-LANE)"/>
      <sheetName val="지반보강공(A-LANE)"/>
      <sheetName val="FOB발"/>
      <sheetName val="전력구구조물산근"/>
      <sheetName val="기별(종합)"/>
      <sheetName val="남평내역"/>
      <sheetName val="광-단가"/>
      <sheetName val="대-단가"/>
      <sheetName val="(A)내역서"/>
      <sheetName val="품셈TABLE"/>
      <sheetName val="안정성검토"/>
      <sheetName val="하중계산"/>
      <sheetName val="설계기준"/>
      <sheetName val="200"/>
      <sheetName val="맨홀수량산출(A-LINE)"/>
      <sheetName val="직노"/>
      <sheetName val="조건표"/>
      <sheetName val="토사(PE)"/>
      <sheetName val="맨홀수량산출"/>
      <sheetName val="은평작업지시대장"/>
      <sheetName val="건축공사"/>
      <sheetName val="값"/>
      <sheetName val="청천내"/>
      <sheetName val="단위자갈수량1"/>
      <sheetName val="데이타"/>
      <sheetName val="관현간선토공총"/>
      <sheetName val="평가데이터"/>
      <sheetName val="공사기본내용입력"/>
      <sheetName val="접속 SLAB,BRACKET 설계"/>
      <sheetName val="Sheet1"/>
      <sheetName val="경산"/>
      <sheetName val="수량집계"/>
      <sheetName val="증감내역서"/>
      <sheetName val="일위대가"/>
      <sheetName val="공종단가"/>
      <sheetName val="내역"/>
      <sheetName val="단가조사서"/>
      <sheetName val="DATE"/>
      <sheetName val="단가표"/>
      <sheetName val="내역서"/>
      <sheetName val="2호맨홀공제수량"/>
      <sheetName val="설계명세서"/>
      <sheetName val="XL4Poppy"/>
      <sheetName val="기초단가"/>
      <sheetName val="국산화"/>
      <sheetName val="인건비 "/>
      <sheetName val="1호인버트수량"/>
      <sheetName val="토공(우물통,기타)_"/>
      <sheetName val="인건비_"/>
      <sheetName val="2총괄내역서"/>
      <sheetName val="2공구하도급내역서"/>
      <sheetName val="노임단가"/>
      <sheetName val="금액내역서"/>
      <sheetName val="단위수량"/>
      <sheetName val="3"/>
      <sheetName val="초기화면"/>
      <sheetName val="관급자재"/>
      <sheetName val="폐기물"/>
      <sheetName val="TYPE-B"/>
      <sheetName val="#REF"/>
      <sheetName val="요율"/>
      <sheetName val="지수"/>
      <sheetName val="역T형"/>
      <sheetName val="현장관리비"/>
      <sheetName val="장비비"/>
      <sheetName val="내역서01"/>
      <sheetName val="품셈"/>
      <sheetName val="정거장 설계조건"/>
      <sheetName val="SLIDES"/>
      <sheetName val="시멘트"/>
      <sheetName val="파일의이용"/>
      <sheetName val="총괄내역서"/>
      <sheetName val="2000년1차"/>
      <sheetName val="E.P.T수량산출서"/>
      <sheetName val="일위단위"/>
      <sheetName val="6.관급자재조서"/>
      <sheetName val="9.운반비산출"/>
      <sheetName val="집계표"/>
      <sheetName val="5.정산서"/>
      <sheetName val="일위대가목차"/>
      <sheetName val="9811"/>
      <sheetName val="플랜트 설치"/>
      <sheetName val="터파기및재료"/>
      <sheetName val="4.본실행통합내역서"/>
      <sheetName val="인명부"/>
      <sheetName val="교각1"/>
      <sheetName val="단면 (2)"/>
      <sheetName val="4.장비손료"/>
      <sheetName val="Y-WORK"/>
      <sheetName val="R.C RAHMEN 해석"/>
      <sheetName val="본체 설 계"/>
      <sheetName val="간선계산"/>
      <sheetName val="정부노임단가"/>
      <sheetName val="원가계산"/>
      <sheetName val="진주방향"/>
      <sheetName val="마산방향"/>
      <sheetName val="마산방향철근집계"/>
      <sheetName val="소방"/>
      <sheetName val="6호기"/>
      <sheetName val="주요자재단가"/>
      <sheetName val="기초"/>
      <sheetName val="기초1"/>
      <sheetName val="단가산출서"/>
      <sheetName val="도로포장면적산출(1)"/>
      <sheetName val="투찰"/>
      <sheetName val="단가"/>
      <sheetName val="중기"/>
      <sheetName val="건축"/>
      <sheetName val="data"/>
      <sheetName val="공사예산하조서"/>
      <sheetName val="계수시트"/>
      <sheetName val="단가(1)"/>
      <sheetName val="ABUT수량-A1"/>
      <sheetName val="DC"/>
      <sheetName val="관급단가"/>
      <sheetName val="성단물량"/>
      <sheetName val="노임"/>
      <sheetName val="FACTOR"/>
      <sheetName val="노임단가표"/>
      <sheetName val="말뚝지지력산정"/>
      <sheetName val="관현간선입력"/>
      <sheetName val="설계예산서 (2)"/>
      <sheetName val="건축내역서"/>
      <sheetName val="설비내역서"/>
      <sheetName val="전기내역서"/>
      <sheetName val="토공산근"/>
      <sheetName val="3.공통공사대비"/>
      <sheetName val="공사비예산서(토목분)"/>
      <sheetName val="물가단가"/>
      <sheetName val="제표일위대가"/>
      <sheetName val="노무비"/>
      <sheetName val="산출내역(K2)"/>
      <sheetName val="건축내역"/>
      <sheetName val="2.단면가정"/>
      <sheetName val="동원인원"/>
      <sheetName val="가도공"/>
      <sheetName val="관접합및부설"/>
      <sheetName val="설계내역서"/>
      <sheetName val="계정"/>
      <sheetName val="급여관련자료"/>
      <sheetName val="연결임시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2.대외공문"/>
      <sheetName val="오수토공"/>
      <sheetName val="일위대가표"/>
      <sheetName val="기계경비(시간당)"/>
      <sheetName val="램머"/>
      <sheetName val="기존구조물철거집계계표"/>
      <sheetName val="관로토공"/>
      <sheetName val="중기기초자료"/>
      <sheetName val="효성CB 1P기초"/>
      <sheetName val="자재집계"/>
      <sheetName val="Sheet2"/>
      <sheetName val="변실"/>
      <sheetName val="이음부"/>
      <sheetName val="5.소모재료비"/>
      <sheetName val="3.부제O호표"/>
      <sheetName val="9.공삭공지층별작업시간"/>
      <sheetName val="6.작업시간표"/>
      <sheetName val="2F 회의실견적(5_14 일대)"/>
      <sheetName val="물량산출근거"/>
      <sheetName val="P1(좌,우)"/>
      <sheetName val="원형맨홀수량"/>
      <sheetName val="개별직종노임단가(2008상)"/>
      <sheetName val="원가계산서 "/>
      <sheetName val="BID"/>
      <sheetName val="c_balju"/>
      <sheetName val="직접경비"/>
      <sheetName val="직접인건비"/>
      <sheetName val="Sheet1 (2)"/>
      <sheetName val="현장관리비 산출내역"/>
      <sheetName val="98지급계획"/>
      <sheetName val="CTEMCOST"/>
      <sheetName val="유림골조"/>
      <sheetName val="설계예산서"/>
      <sheetName val="BOQ.vts"/>
      <sheetName val="입력데이타"/>
      <sheetName val="내역서 (2)"/>
      <sheetName val="danga"/>
      <sheetName val="ilch"/>
      <sheetName val="IMPEADENCE MAP 취수장"/>
      <sheetName val="구간별"/>
      <sheetName val="tggwan(mac)"/>
      <sheetName val="구조물공집계"/>
      <sheetName val="inputdata"/>
      <sheetName val="8.시멘트제원표"/>
      <sheetName val="2.품제O호표"/>
      <sheetName val="이름정의"/>
      <sheetName val="전차선로 물량표"/>
      <sheetName val="AS복구"/>
      <sheetName val="중기터파기"/>
      <sheetName val="변수값"/>
      <sheetName val="중기상차"/>
      <sheetName val="횡배수관토공수량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계산서(곡선부)"/>
      <sheetName val="포장재료집계표"/>
      <sheetName val="공사원가계산서"/>
      <sheetName val="도급예산내역서총괄표"/>
      <sheetName val="산출내역서집계표"/>
      <sheetName val="자료입력"/>
      <sheetName val="관급총괄"/>
      <sheetName val="준공조서"/>
      <sheetName val="공사준공계"/>
      <sheetName val="준공검사보고서"/>
      <sheetName val="설계"/>
      <sheetName val="설계조건"/>
      <sheetName val="안정계산"/>
      <sheetName val="표지"/>
      <sheetName val="1,2,3,4,5단위수량"/>
      <sheetName val="상선"/>
      <sheetName val="S1,3"/>
      <sheetName val="단면가정"/>
      <sheetName val="투찰금액"/>
      <sheetName val="일위목록"/>
      <sheetName val="산출"/>
      <sheetName val="안정검토"/>
      <sheetName val="단면설계"/>
      <sheetName val="토_공"/>
      <sheetName val="G_R300경비"/>
      <sheetName val="PIPE_ROOF"/>
      <sheetName val="FRONT_JACK(A-LANE)"/>
      <sheetName val="접속_SLAB,BRACKET_설계"/>
      <sheetName val="6_관급자재조서"/>
      <sheetName val="9_운반비산출"/>
      <sheetName val="A-4"/>
      <sheetName val="설계산출기초"/>
      <sheetName val="견적의뢰"/>
      <sheetName val="사업총괄"/>
      <sheetName val="공종목록표"/>
      <sheetName val="기본자료입력"/>
      <sheetName val="부대내역"/>
      <sheetName val="철근량"/>
      <sheetName val="TRE TABLE"/>
      <sheetName val="편성절차"/>
      <sheetName val="JUCKEYK"/>
      <sheetName val="SCHE"/>
      <sheetName val="UPRI"/>
      <sheetName val="3BL공동구 수량"/>
      <sheetName val="인수공규격"/>
      <sheetName val="조명시설"/>
      <sheetName val="통합"/>
      <sheetName val="단면검토"/>
      <sheetName val="식재인부"/>
      <sheetName val="갑지"/>
      <sheetName val="001"/>
      <sheetName val="원가"/>
      <sheetName val="2000전체분"/>
      <sheetName val="기계경비"/>
      <sheetName val="ITEM"/>
      <sheetName val="코드표"/>
      <sheetName val="판형교20m"/>
      <sheetName val="변경갑지"/>
      <sheetName val="증감(갑지)"/>
      <sheetName val="레미콘집계표"/>
      <sheetName val="공사비명세서"/>
      <sheetName val="예산명세서"/>
      <sheetName val="일위대가목록"/>
      <sheetName val="석축설면"/>
      <sheetName val="법면단"/>
      <sheetName val="기둥(원형)"/>
      <sheetName val="교사기준면적(초등)"/>
      <sheetName val="날개벽수량표"/>
      <sheetName val="산출금액내역"/>
      <sheetName val="2.단면가정 "/>
      <sheetName val="빌딩 안내"/>
      <sheetName val="단면치수"/>
      <sheetName val=""/>
      <sheetName val="____________MSOFFICE_EXCEL_HB_2"/>
      <sheetName val="물집"/>
      <sheetName val="설비"/>
      <sheetName val="시약"/>
      <sheetName val="익산-"/>
      <sheetName val="기"/>
      <sheetName val="전선(총)"/>
      <sheetName val="자재단가"/>
      <sheetName val="2. 공원조도"/>
      <sheetName val="부대tu"/>
      <sheetName val="버스운행안내"/>
      <sheetName val="예방접종계획"/>
      <sheetName val="근태계획서"/>
      <sheetName val="우수관로집계"/>
      <sheetName val="토목공사일반"/>
      <sheetName val="준검 내역서"/>
      <sheetName val="토공(우물통,기타)_4"/>
      <sheetName val="G_R300경비4"/>
      <sheetName val="토_공4"/>
      <sheetName val="PIPE_ROOF4"/>
      <sheetName val="FRONT_JACK(A-LANE)4"/>
      <sheetName val="접속_SLAB,BRACKET_설계4"/>
      <sheetName val="인건비_4"/>
      <sheetName val="정거장_설계조건3"/>
      <sheetName val="E_P_T수량산출서3"/>
      <sheetName val="6_관급자재조서4"/>
      <sheetName val="9_운반비산출4"/>
      <sheetName val="5_정산서3"/>
      <sheetName val="플랜트_설치3"/>
      <sheetName val="4_본실행통합내역서3"/>
      <sheetName val="단면_(2)3"/>
      <sheetName val="4_장비손료3"/>
      <sheetName val="R_C_RAHMEN_해석3"/>
      <sheetName val="본체_설_계3"/>
      <sheetName val="설계예산서_(2)3"/>
      <sheetName val="3_공통공사대비3"/>
      <sheetName val="2_단면가정3"/>
      <sheetName val="2_대외공문3"/>
      <sheetName val="효성CB_1P기초3"/>
      <sheetName val="5_소모재료비3"/>
      <sheetName val="3_부제O호표3"/>
      <sheetName val="9_공삭공지층별작업시간3"/>
      <sheetName val="6_작업시간표3"/>
      <sheetName val="2F_회의실견적(5_14_일대)3"/>
      <sheetName val="원가계산서_3"/>
      <sheetName val="Sheet1_(2)3"/>
      <sheetName val="현장관리비_산출내역3"/>
      <sheetName val="BOQ_vts3"/>
      <sheetName val="내역서_(2)3"/>
      <sheetName val="IMPEADENCE_MAP_취수장3"/>
      <sheetName val="8_시멘트제원표3"/>
      <sheetName val="2_품제O호표3"/>
      <sheetName val="전차선로_물량표3"/>
      <sheetName val="TRE_TABLE3"/>
      <sheetName val="3BL공동구_수량3"/>
      <sheetName val="2_단면가정_3"/>
      <sheetName val="토공(우물통,기타)_1"/>
      <sheetName val="G_R300경비1"/>
      <sheetName val="토_공1"/>
      <sheetName val="PIPE_ROOF1"/>
      <sheetName val="FRONT_JACK(A-LANE)1"/>
      <sheetName val="접속_SLAB,BRACKET_설계1"/>
      <sheetName val="인건비_1"/>
      <sheetName val="정거장_설계조건"/>
      <sheetName val="E_P_T수량산출서"/>
      <sheetName val="6_관급자재조서1"/>
      <sheetName val="9_운반비산출1"/>
      <sheetName val="5_정산서"/>
      <sheetName val="플랜트_설치"/>
      <sheetName val="4_본실행통합내역서"/>
      <sheetName val="단면_(2)"/>
      <sheetName val="4_장비손료"/>
      <sheetName val="R_C_RAHMEN_해석"/>
      <sheetName val="본체_설_계"/>
      <sheetName val="설계예산서_(2)"/>
      <sheetName val="3_공통공사대비"/>
      <sheetName val="2_단면가정"/>
      <sheetName val="2_대외공문"/>
      <sheetName val="효성CB_1P기초"/>
      <sheetName val="5_소모재료비"/>
      <sheetName val="3_부제O호표"/>
      <sheetName val="9_공삭공지층별작업시간"/>
      <sheetName val="6_작업시간표"/>
      <sheetName val="2F_회의실견적(5_14_일대)"/>
      <sheetName val="원가계산서_"/>
      <sheetName val="Sheet1_(2)"/>
      <sheetName val="현장관리비_산출내역"/>
      <sheetName val="BOQ_vts"/>
      <sheetName val="내역서_(2)"/>
      <sheetName val="IMPEADENCE_MAP_취수장"/>
      <sheetName val="8_시멘트제원표"/>
      <sheetName val="2_품제O호표"/>
      <sheetName val="전차선로_물량표"/>
      <sheetName val="TRE_TABLE"/>
      <sheetName val="3BL공동구_수량"/>
      <sheetName val="2_단면가정_"/>
      <sheetName val="토공(우물통,기타)_2"/>
      <sheetName val="G_R300경비2"/>
      <sheetName val="토_공2"/>
      <sheetName val="PIPE_ROOF2"/>
      <sheetName val="FRONT_JACK(A-LANE)2"/>
      <sheetName val="접속_SLAB,BRACKET_설계2"/>
      <sheetName val="인건비_2"/>
      <sheetName val="정거장_설계조건1"/>
      <sheetName val="E_P_T수량산출서1"/>
      <sheetName val="6_관급자재조서2"/>
      <sheetName val="9_운반비산출2"/>
      <sheetName val="5_정산서1"/>
      <sheetName val="플랜트_설치1"/>
      <sheetName val="4_본실행통합내역서1"/>
      <sheetName val="단면_(2)1"/>
      <sheetName val="4_장비손료1"/>
      <sheetName val="R_C_RAHMEN_해석1"/>
      <sheetName val="본체_설_계1"/>
      <sheetName val="설계예산서_(2)1"/>
      <sheetName val="3_공통공사대비1"/>
      <sheetName val="2_단면가정1"/>
      <sheetName val="2_대외공문1"/>
      <sheetName val="효성CB_1P기초1"/>
      <sheetName val="5_소모재료비1"/>
      <sheetName val="3_부제O호표1"/>
      <sheetName val="9_공삭공지층별작업시간1"/>
      <sheetName val="6_작업시간표1"/>
      <sheetName val="2F_회의실견적(5_14_일대)1"/>
      <sheetName val="원가계산서_1"/>
      <sheetName val="Sheet1_(2)1"/>
      <sheetName val="현장관리비_산출내역1"/>
      <sheetName val="BOQ_vts1"/>
      <sheetName val="내역서_(2)1"/>
      <sheetName val="IMPEADENCE_MAP_취수장1"/>
      <sheetName val="8_시멘트제원표1"/>
      <sheetName val="2_품제O호표1"/>
      <sheetName val="전차선로_물량표1"/>
      <sheetName val="TRE_TABLE1"/>
      <sheetName val="3BL공동구_수량1"/>
      <sheetName val="2_단면가정_1"/>
      <sheetName val="토공(우물통,기타)_3"/>
      <sheetName val="G_R300경비3"/>
      <sheetName val="토_공3"/>
      <sheetName val="PIPE_ROOF3"/>
      <sheetName val="FRONT_JACK(A-LANE)3"/>
      <sheetName val="접속_SLAB,BRACKET_설계3"/>
      <sheetName val="인건비_3"/>
      <sheetName val="정거장_설계조건2"/>
      <sheetName val="E_P_T수량산출서2"/>
      <sheetName val="6_관급자재조서3"/>
      <sheetName val="9_운반비산출3"/>
      <sheetName val="5_정산서2"/>
      <sheetName val="플랜트_설치2"/>
      <sheetName val="4_본실행통합내역서2"/>
      <sheetName val="단면_(2)2"/>
      <sheetName val="4_장비손료2"/>
      <sheetName val="R_C_RAHMEN_해석2"/>
      <sheetName val="본체_설_계2"/>
      <sheetName val="설계예산서_(2)2"/>
      <sheetName val="3_공통공사대비2"/>
      <sheetName val="2_단면가정2"/>
      <sheetName val="2_대외공문2"/>
      <sheetName val="효성CB_1P기초2"/>
      <sheetName val="5_소모재료비2"/>
      <sheetName val="3_부제O호표2"/>
      <sheetName val="9_공삭공지층별작업시간2"/>
      <sheetName val="6_작업시간표2"/>
      <sheetName val="2F_회의실견적(5_14_일대)2"/>
      <sheetName val="원가계산서_2"/>
      <sheetName val="Sheet1_(2)2"/>
      <sheetName val="현장관리비_산출내역2"/>
      <sheetName val="BOQ_vts2"/>
      <sheetName val="내역서_(2)2"/>
      <sheetName val="IMPEADENCE_MAP_취수장2"/>
      <sheetName val="8_시멘트제원표2"/>
      <sheetName val="2_품제O호표2"/>
      <sheetName val="전차선로_물량표2"/>
      <sheetName val="TRE_TABLE2"/>
      <sheetName val="3BL공동구_수량2"/>
      <sheetName val="2_단면가정_2"/>
      <sheetName val="MOTOR"/>
      <sheetName val="광속"/>
      <sheetName val="Macro(전등)"/>
      <sheetName val="Macro(전선)"/>
      <sheetName val="경비"/>
      <sheetName val="제비율"/>
      <sheetName val="1"/>
      <sheetName val="금액"/>
      <sheetName val="단가⇒"/>
      <sheetName val="수량⇒"/>
    </sheetNames>
    <sheetDataSet>
      <sheetData sheetId="0">
        <row r="2">
          <cell r="V2" t="str">
            <v>교  각</v>
          </cell>
        </row>
      </sheetData>
      <sheetData sheetId="1">
        <row r="2">
          <cell r="V2" t="str">
            <v>교  각</v>
          </cell>
        </row>
      </sheetData>
      <sheetData sheetId="2">
        <row r="2">
          <cell r="V2" t="str">
            <v>교  각</v>
          </cell>
        </row>
      </sheetData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>
        <row r="2">
          <cell r="V2" t="str">
            <v>교  각</v>
          </cell>
        </row>
      </sheetData>
      <sheetData sheetId="5">
        <row r="2">
          <cell r="V2" t="str">
            <v>교  각</v>
          </cell>
        </row>
      </sheetData>
      <sheetData sheetId="6">
        <row r="2">
          <cell r="V2" t="str">
            <v>교  각</v>
          </cell>
        </row>
      </sheetData>
      <sheetData sheetId="7" refreshError="1"/>
      <sheetData sheetId="8">
        <row r="2">
          <cell r="V2" t="str">
            <v>교  각</v>
          </cell>
        </row>
      </sheetData>
      <sheetData sheetId="9">
        <row r="2">
          <cell r="V2" t="str">
            <v>교  각</v>
          </cell>
        </row>
      </sheetData>
      <sheetData sheetId="10">
        <row r="2">
          <cell r="V2" t="str">
            <v>교  각</v>
          </cell>
        </row>
      </sheetData>
      <sheetData sheetId="11">
        <row r="2">
          <cell r="V2" t="str">
            <v>교  각</v>
          </cell>
        </row>
      </sheetData>
      <sheetData sheetId="12">
        <row r="2">
          <cell r="V2" t="str">
            <v>교  각</v>
          </cell>
        </row>
      </sheetData>
      <sheetData sheetId="13">
        <row r="2">
          <cell r="V2" t="str">
            <v>교  각</v>
          </cell>
        </row>
      </sheetData>
      <sheetData sheetId="14">
        <row r="2">
          <cell r="V2" t="str">
            <v>교  각</v>
          </cell>
        </row>
      </sheetData>
      <sheetData sheetId="15">
        <row r="2">
          <cell r="V2" t="str">
            <v>교  각</v>
          </cell>
        </row>
      </sheetData>
      <sheetData sheetId="16">
        <row r="2">
          <cell r="V2" t="str">
            <v>교  각</v>
          </cell>
        </row>
      </sheetData>
      <sheetData sheetId="17">
        <row r="2">
          <cell r="V2" t="str">
            <v>교  각</v>
          </cell>
        </row>
      </sheetData>
      <sheetData sheetId="18">
        <row r="2">
          <cell r="V2" t="str">
            <v>교  각</v>
          </cell>
        </row>
      </sheetData>
      <sheetData sheetId="19">
        <row r="2">
          <cell r="V2" t="str">
            <v>교  각</v>
          </cell>
        </row>
      </sheetData>
      <sheetData sheetId="20">
        <row r="2">
          <cell r="V2" t="str">
            <v>교  각</v>
          </cell>
        </row>
      </sheetData>
      <sheetData sheetId="21">
        <row r="2">
          <cell r="V2" t="str">
            <v>교  각</v>
          </cell>
        </row>
      </sheetData>
      <sheetData sheetId="22">
        <row r="2">
          <cell r="V2" t="str">
            <v>교  각</v>
          </cell>
        </row>
      </sheetData>
      <sheetData sheetId="23">
        <row r="2">
          <cell r="V2" t="str">
            <v>교  각</v>
          </cell>
        </row>
      </sheetData>
      <sheetData sheetId="24">
        <row r="2">
          <cell r="V2" t="str">
            <v>교  각</v>
          </cell>
        </row>
      </sheetData>
      <sheetData sheetId="25" refreshError="1"/>
      <sheetData sheetId="26">
        <row r="2">
          <cell r="V2" t="str">
            <v>교  각</v>
          </cell>
        </row>
      </sheetData>
      <sheetData sheetId="27">
        <row r="2">
          <cell r="V2" t="str">
            <v>교  각</v>
          </cell>
        </row>
      </sheetData>
      <sheetData sheetId="28" refreshError="1"/>
      <sheetData sheetId="29">
        <row r="2">
          <cell r="V2" t="str">
            <v>교  각</v>
          </cell>
        </row>
      </sheetData>
      <sheetData sheetId="30">
        <row r="2">
          <cell r="V2" t="str">
            <v>교  각</v>
          </cell>
        </row>
      </sheetData>
      <sheetData sheetId="31">
        <row r="2">
          <cell r="V2" t="str">
            <v>교  각</v>
          </cell>
        </row>
      </sheetData>
      <sheetData sheetId="32">
        <row r="2">
          <cell r="V2" t="str">
            <v>교  각</v>
          </cell>
        </row>
      </sheetData>
      <sheetData sheetId="33">
        <row r="2">
          <cell r="V2" t="str">
            <v>교  각</v>
          </cell>
        </row>
      </sheetData>
      <sheetData sheetId="34">
        <row r="2">
          <cell r="V2" t="str">
            <v>교  각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2">
          <cell r="V2" t="str">
            <v>교  각</v>
          </cell>
        </row>
      </sheetData>
      <sheetData sheetId="44">
        <row r="2">
          <cell r="V2" t="str">
            <v>교  각</v>
          </cell>
        </row>
      </sheetData>
      <sheetData sheetId="45">
        <row r="2">
          <cell r="V2" t="str">
            <v>교  각</v>
          </cell>
        </row>
      </sheetData>
      <sheetData sheetId="46">
        <row r="2">
          <cell r="V2" t="str">
            <v>교  각</v>
          </cell>
        </row>
      </sheetData>
      <sheetData sheetId="47">
        <row r="2">
          <cell r="V2" t="str">
            <v>교  각</v>
          </cell>
        </row>
      </sheetData>
      <sheetData sheetId="48">
        <row r="2">
          <cell r="V2" t="str">
            <v>교  각</v>
          </cell>
        </row>
      </sheetData>
      <sheetData sheetId="49">
        <row r="2">
          <cell r="V2" t="str">
            <v>교  각</v>
          </cell>
        </row>
      </sheetData>
      <sheetData sheetId="50">
        <row r="2">
          <cell r="V2" t="str">
            <v>교  각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 refreshError="1"/>
      <sheetData sheetId="242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>
        <row r="2">
          <cell r="V2" t="str">
            <v>교  각</v>
          </cell>
        </row>
      </sheetData>
      <sheetData sheetId="350">
        <row r="2">
          <cell r="V2" t="str">
            <v>교  각</v>
          </cell>
        </row>
      </sheetData>
      <sheetData sheetId="351">
        <row r="2">
          <cell r="V2" t="str">
            <v>교  각</v>
          </cell>
        </row>
      </sheetData>
      <sheetData sheetId="352">
        <row r="2">
          <cell r="V2" t="str">
            <v>교  각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>
        <row r="2">
          <cell r="V2" t="str">
            <v>교  각</v>
          </cell>
        </row>
      </sheetData>
      <sheetData sheetId="391">
        <row r="2">
          <cell r="V2" t="str">
            <v>교  각</v>
          </cell>
        </row>
      </sheetData>
      <sheetData sheetId="392">
        <row r="2">
          <cell r="V2" t="str">
            <v>교  각</v>
          </cell>
        </row>
      </sheetData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>
        <row r="2">
          <cell r="V2" t="str">
            <v>교  각</v>
          </cell>
        </row>
      </sheetData>
      <sheetData sheetId="431">
        <row r="2">
          <cell r="V2" t="str">
            <v>교  각</v>
          </cell>
        </row>
      </sheetData>
      <sheetData sheetId="432">
        <row r="2">
          <cell r="V2" t="str">
            <v>교  각</v>
          </cell>
        </row>
      </sheetData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2">
          <cell r="V2" t="str">
            <v>교  각</v>
          </cell>
        </row>
      </sheetData>
      <sheetData sheetId="470">
        <row r="2">
          <cell r="V2" t="str">
            <v>교  각</v>
          </cell>
        </row>
      </sheetData>
      <sheetData sheetId="471">
        <row r="2">
          <cell r="V2" t="str">
            <v>교  각</v>
          </cell>
        </row>
      </sheetData>
      <sheetData sheetId="472">
        <row r="2">
          <cell r="V2" t="str">
            <v>교  각</v>
          </cell>
        </row>
      </sheetData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"/>
      <sheetName val="(A)내역서"/>
      <sheetName val="내역"/>
      <sheetName val="약품공급2"/>
      <sheetName val="건축내역"/>
      <sheetName val=" 소방공사 산출근거"/>
      <sheetName val="sub"/>
      <sheetName val="99총공사내역서"/>
      <sheetName val="13LPMCC"/>
      <sheetName val="일위목록"/>
      <sheetName val="요율"/>
      <sheetName val="손익분석"/>
      <sheetName val="단위단가"/>
      <sheetName val="기본단가표"/>
      <sheetName val="단가일람"/>
      <sheetName val="조경일람"/>
      <sheetName val="2000년1차"/>
      <sheetName val="2000전체분"/>
      <sheetName val="#REF"/>
      <sheetName val="Y-WORK"/>
      <sheetName val="산출내역서집계표"/>
      <sheetName val="원가계산서 (총괄)"/>
      <sheetName val="원가계산서 (건축)"/>
      <sheetName val="(총괄집계)"/>
      <sheetName val="MOTOR"/>
      <sheetName val="토공(우물통,기타) "/>
      <sheetName val="VXXXXX"/>
      <sheetName val="공사원가계산서)"/>
      <sheetName val="내역집계표"/>
      <sheetName val="단가산출"/>
      <sheetName val="전기내역"/>
      <sheetName val="산출근거"/>
      <sheetName val="대가집계표"/>
      <sheetName val="대가전기"/>
      <sheetName val="자료"/>
      <sheetName val="집계표(관급)"/>
      <sheetName val="전기내역관급"/>
      <sheetName val="지수"/>
      <sheetName val="ABUT수량-A1"/>
      <sheetName val="하남내역"/>
      <sheetName val="공사비예산서"/>
      <sheetName val="옥내소화전계산서"/>
      <sheetName val="일위대가"/>
      <sheetName val="분뇨"/>
      <sheetName val="대포2교접속"/>
      <sheetName val="천방교접속"/>
      <sheetName val="환률"/>
      <sheetName val="Sheet1"/>
      <sheetName val="플랜트 설치"/>
      <sheetName val="전기일위목록"/>
      <sheetName val="주요자재단가"/>
      <sheetName val="노임단가"/>
      <sheetName val="N賃率-職"/>
      <sheetName val="(C)원내역"/>
      <sheetName val="설계조건"/>
      <sheetName val="09년실적"/>
      <sheetName val="중사"/>
      <sheetName val="FRT_O"/>
      <sheetName val="FAB_I"/>
      <sheetName val="봉양~조차장간고하개명(신설)"/>
      <sheetName val="교통대책내역"/>
      <sheetName val="1단계"/>
      <sheetName val="집계표"/>
      <sheetName val="교각1"/>
      <sheetName val="단가조사서"/>
      <sheetName val="산근"/>
      <sheetName val="내역서"/>
      <sheetName val="품셈TABLE"/>
      <sheetName val="5.정산서"/>
      <sheetName val="DATA"/>
      <sheetName val="type-F"/>
      <sheetName val="실행예산"/>
      <sheetName val="기계경비일람"/>
      <sheetName val="Total"/>
      <sheetName val="부하계산서"/>
      <sheetName val="STORAGE"/>
      <sheetName val="BID"/>
      <sheetName val="3.자재비(총괄)"/>
      <sheetName val="가시설수량"/>
      <sheetName val="단위수량"/>
      <sheetName val="데이타"/>
      <sheetName val="6PILE  (돌출)"/>
      <sheetName val="입력DATA"/>
      <sheetName val="바닥판"/>
      <sheetName val="ilch"/>
      <sheetName val="터파기및재료"/>
      <sheetName val="직접경비호표"/>
      <sheetName val="원형맨홀수량"/>
      <sheetName val="코드"/>
      <sheetName val="Baby일위대가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XXXXXX"/>
      <sheetName val="호계"/>
      <sheetName val="제암"/>
      <sheetName val="월마트"/>
      <sheetName val="월드컵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기안"/>
      <sheetName val="갑지"/>
      <sheetName val="견적서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일위대가(가설)"/>
      <sheetName val="노무비"/>
      <sheetName val="JUCK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대치판정"/>
      <sheetName val="일반공사"/>
      <sheetName val="말뚝지지력산정"/>
      <sheetName val="XL4Poppy"/>
      <sheetName val="간선계산"/>
      <sheetName val="표지 (2)"/>
      <sheetName val="공종별내역서"/>
      <sheetName val="을"/>
      <sheetName val="FILE1"/>
      <sheetName val="ITEM"/>
      <sheetName val="기초단가"/>
      <sheetName val="매립"/>
      <sheetName val="V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98지급계획"/>
      <sheetName val="견적조건"/>
      <sheetName val="견적조건(을지)"/>
      <sheetName val="남양시작동자105노65기1.3화1.2"/>
      <sheetName val="입찰안"/>
      <sheetName val="직노"/>
      <sheetName val="실행내역"/>
      <sheetName val="200"/>
      <sheetName val="대구실행"/>
      <sheetName val="0.집계"/>
      <sheetName val="1.수변전설비공사"/>
      <sheetName val="을지"/>
      <sheetName val="인건비"/>
      <sheetName val="가로등부표"/>
      <sheetName val="재료"/>
      <sheetName val="제경비율"/>
      <sheetName val="내역(설계)"/>
      <sheetName val="Macro1"/>
      <sheetName val="조도계산서 (도서)"/>
      <sheetName val="LOPCALC"/>
      <sheetName val="설계예산서"/>
      <sheetName val="1.설계조건"/>
      <sheetName val="식생블럭단위수량"/>
      <sheetName val="일위대가목차"/>
      <sheetName val="노무비단가"/>
      <sheetName val="3-1.CB"/>
      <sheetName val="MAIN_TABLE"/>
      <sheetName val="아산추가1220"/>
      <sheetName val="당초"/>
      <sheetName val="1.수인터널"/>
      <sheetName val="본공사"/>
      <sheetName val="DANGA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수량집계"/>
      <sheetName val="토목"/>
      <sheetName val="가로등내역서"/>
      <sheetName val="수량산출서"/>
      <sheetName val="2000.11월설계내역"/>
      <sheetName val="점수계산1-2"/>
      <sheetName val="부대공사비"/>
      <sheetName val="현장관리비집계표"/>
      <sheetName val="실행내역서"/>
      <sheetName val="자재단가"/>
      <sheetName val="입찰보고"/>
      <sheetName val="부대공Ⅱ"/>
      <sheetName val="금리계산"/>
      <sheetName val="단  가  대  비  표"/>
      <sheetName val="일  위  대  가  목  록"/>
      <sheetName val="제-노임"/>
      <sheetName val="제직재"/>
      <sheetName val="98NS-N"/>
      <sheetName val="토량산출서"/>
      <sheetName val="토공"/>
      <sheetName val="1차설계변경내역"/>
      <sheetName val="대비"/>
      <sheetName val="설비내역서"/>
      <sheetName val="건축내역서"/>
      <sheetName val="전기내역서"/>
      <sheetName val="재집"/>
      <sheetName val="직재"/>
      <sheetName val="BQ"/>
      <sheetName val="구역화물"/>
      <sheetName val="우배수"/>
      <sheetName val="맨홀"/>
      <sheetName val="90.03실행 "/>
      <sheetName val="부대내역"/>
      <sheetName val="보차도경계석"/>
      <sheetName val="설계내역서"/>
      <sheetName val="3.공통공사대비"/>
      <sheetName val="001"/>
      <sheetName val="총계"/>
      <sheetName val="단가"/>
      <sheetName val="총괄표"/>
      <sheetName val="전선 및 전선관"/>
      <sheetName val="실행철강하도"/>
      <sheetName val="내역서2안"/>
      <sheetName val="조명율표"/>
      <sheetName val="소야공정계획표"/>
      <sheetName val="신우"/>
      <sheetName val="검사원"/>
      <sheetName val="원가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각형맨홀"/>
      <sheetName val="일위대가표"/>
      <sheetName val="본선차로수량집계표"/>
      <sheetName val="MFAB"/>
      <sheetName val="MFRT"/>
      <sheetName val="MPKG"/>
      <sheetName val="MPRD"/>
      <sheetName val="정부노임단가"/>
      <sheetName val="일위"/>
      <sheetName val="사전공사"/>
      <sheetName val="C3"/>
      <sheetName val="지급자재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노원열병합  건축공사기성내역서"/>
      <sheetName val="개요"/>
      <sheetName val="펌프장수량산출(토)"/>
      <sheetName val="CTEMCOST"/>
      <sheetName val="AIR SHOWER(3인용)"/>
      <sheetName val="공사내역서(을)실행"/>
      <sheetName val="유첨#2"/>
      <sheetName val="타공종이기"/>
      <sheetName val="철거집계"/>
      <sheetName val="자료입력"/>
      <sheetName val="부하(성남)"/>
      <sheetName val="Sheet17"/>
      <sheetName val="건축공사"/>
      <sheetName val="연습"/>
      <sheetName val="12월31일"/>
      <sheetName val="적상기초자료"/>
      <sheetName val="내력서"/>
      <sheetName val="BID-도로"/>
      <sheetName val="2F 회의실견적(5_14 일대)"/>
      <sheetName val="우수"/>
      <sheetName val="집수정(600-700)"/>
      <sheetName val="기계경비"/>
      <sheetName val="일위대가(계측기설치)"/>
      <sheetName val="48전력선로일위"/>
      <sheetName val="노임"/>
      <sheetName val="전기2005"/>
      <sheetName val="통신2005"/>
      <sheetName val="I一般比"/>
      <sheetName val="중기일위대가"/>
      <sheetName val="기계경비(시간당)"/>
      <sheetName val="램머"/>
      <sheetName val="연부97-1"/>
      <sheetName val="갑지1"/>
      <sheetName val="철거산출근거"/>
      <sheetName val="금호"/>
      <sheetName val="unit 4"/>
      <sheetName val="49-119"/>
      <sheetName val="준검 내역서"/>
      <sheetName val="접지수량"/>
      <sheetName val="노무비산출"/>
      <sheetName val="9GNG운반"/>
      <sheetName val="경율산정"/>
      <sheetName val="수량"/>
      <sheetName val="단가 및 재료비"/>
      <sheetName val="수량산출"/>
      <sheetName val="주상도"/>
      <sheetName val="6호기"/>
      <sheetName val="INPUT"/>
      <sheetName val="하조서"/>
      <sheetName val="보증수수료산출"/>
      <sheetName val="가로등"/>
      <sheetName val="공사비예산서(토목분)"/>
      <sheetName val="수목데이타 "/>
      <sheetName val="변압기 및 발전기 용량"/>
      <sheetName val="단가조사"/>
      <sheetName val="일위대가(목록)"/>
      <sheetName val="재료비"/>
      <sheetName val="참고"/>
      <sheetName val="공사개요"/>
      <sheetName val="수목단가"/>
      <sheetName val="시설수량표"/>
      <sheetName val="식재수량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예산변경사항"/>
      <sheetName val="Module11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ASP포장"/>
      <sheetName val="내역서(전기)"/>
      <sheetName val="3BL공동구 수량"/>
      <sheetName val="단가산출서(기계)"/>
      <sheetName val="에너지동"/>
      <sheetName val="코드표"/>
      <sheetName val="Sheet1 (2)"/>
      <sheetName val="조명시설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자재대"/>
      <sheetName val="소요자재"/>
      <sheetName val="노무산출서"/>
      <sheetName val="ETC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A-4"/>
      <sheetName val="IMP(MAIN)"/>
      <sheetName val="IMP (REACTOR)"/>
      <sheetName val="차액보증"/>
      <sheetName val="오산갈곳"/>
      <sheetName val="맨홀수량집계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밸브설치"/>
      <sheetName val="3.바닥판설계"/>
      <sheetName val="96보완계획7.12"/>
      <sheetName val="지진시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지주목시비량산출서"/>
      <sheetName val="율촌법률사무소2내역"/>
      <sheetName val="인건-측정"/>
      <sheetName val="가설건물"/>
      <sheetName val="기자재비"/>
      <sheetName val="현장관리비내역서"/>
      <sheetName val="포장복구집계"/>
      <sheetName val="BJJIN"/>
      <sheetName val="목차"/>
      <sheetName val="전선"/>
      <sheetName val="CABLE"/>
      <sheetName val="단가 "/>
      <sheetName val="관리,공감"/>
      <sheetName val="수로교총재료집계"/>
      <sheetName val="전체"/>
      <sheetName val="개별직종노임단가(2005.1)"/>
      <sheetName val="노무비 근거"/>
      <sheetName val="맨홀수량"/>
      <sheetName val="J直材4"/>
      <sheetName val="단"/>
      <sheetName val="설명"/>
      <sheetName val="단면가정"/>
      <sheetName val="실행대비"/>
      <sheetName val="가감수량"/>
      <sheetName val="맨홀수량산출"/>
      <sheetName val="공구원가계산"/>
      <sheetName val="기계경비시간당손료목록"/>
      <sheetName val="입찰결과(DATA)"/>
      <sheetName val="CABLE SIZE-3"/>
      <sheetName val="EQUIP-H"/>
      <sheetName val="경비_원본"/>
      <sheetName val="일반수량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일위대가표(유단가)"/>
      <sheetName val="AS포장복구 "/>
      <sheetName val="동력부하(도산)"/>
      <sheetName val="말뚝물량"/>
      <sheetName val="공종별원가계산"/>
      <sheetName val="말고개터널조명전압강하"/>
      <sheetName val="통장출금액"/>
      <sheetName val="간접비"/>
      <sheetName val="2006기계경비산출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조도계산(2)"/>
      <sheetName val="조도계산(1)"/>
      <sheetName val="동력TR"/>
      <sheetName val="DATE"/>
      <sheetName val="TYPE-B"/>
      <sheetName val="가도공"/>
      <sheetName val="DNT OSBL"/>
      <sheetName val="인수공규격"/>
      <sheetName val="ABUT수량-A1"/>
      <sheetName val="입찰결과보고"/>
    </sheetNames>
    <sheetDataSet>
      <sheetData sheetId="0"/>
      <sheetData sheetId="1"/>
      <sheetData sheetId="2">
        <row r="64">
          <cell r="W64">
            <v>1</v>
          </cell>
        </row>
        <row r="65">
          <cell r="W65">
            <v>2</v>
          </cell>
        </row>
        <row r="66">
          <cell r="W66">
            <v>3</v>
          </cell>
        </row>
        <row r="67">
          <cell r="W67">
            <v>4</v>
          </cell>
        </row>
        <row r="68">
          <cell r="W68">
            <v>5</v>
          </cell>
        </row>
        <row r="69">
          <cell r="W69">
            <v>6</v>
          </cell>
        </row>
        <row r="70">
          <cell r="W70">
            <v>7</v>
          </cell>
        </row>
        <row r="71">
          <cell r="W71">
            <v>8</v>
          </cell>
        </row>
        <row r="72">
          <cell r="W72">
            <v>9</v>
          </cell>
        </row>
        <row r="73">
          <cell r="W73">
            <v>10</v>
          </cell>
        </row>
        <row r="74">
          <cell r="W74">
            <v>11</v>
          </cell>
        </row>
        <row r="75">
          <cell r="W75">
            <v>12</v>
          </cell>
        </row>
        <row r="76">
          <cell r="W76">
            <v>13</v>
          </cell>
        </row>
        <row r="77">
          <cell r="W77">
            <v>14</v>
          </cell>
        </row>
        <row r="78">
          <cell r="W78">
            <v>15</v>
          </cell>
        </row>
        <row r="79">
          <cell r="W79">
            <v>16</v>
          </cell>
        </row>
        <row r="80">
          <cell r="W80">
            <v>17</v>
          </cell>
        </row>
        <row r="81">
          <cell r="W81">
            <v>18</v>
          </cell>
        </row>
        <row r="82">
          <cell r="W82">
            <v>19</v>
          </cell>
        </row>
        <row r="83">
          <cell r="W83">
            <v>20</v>
          </cell>
        </row>
        <row r="84">
          <cell r="W84">
            <v>21</v>
          </cell>
        </row>
        <row r="85">
          <cell r="W85">
            <v>22</v>
          </cell>
        </row>
        <row r="86">
          <cell r="W86">
            <v>23</v>
          </cell>
        </row>
        <row r="87">
          <cell r="W87">
            <v>24</v>
          </cell>
        </row>
        <row r="88">
          <cell r="W88">
            <v>25</v>
          </cell>
        </row>
        <row r="89">
          <cell r="W89">
            <v>26</v>
          </cell>
        </row>
        <row r="90">
          <cell r="W90">
            <v>27</v>
          </cell>
        </row>
        <row r="91">
          <cell r="W91">
            <v>28</v>
          </cell>
        </row>
        <row r="92">
          <cell r="W92">
            <v>29</v>
          </cell>
        </row>
        <row r="93">
          <cell r="W93">
            <v>30</v>
          </cell>
        </row>
        <row r="94">
          <cell r="W94">
            <v>31</v>
          </cell>
        </row>
        <row r="95">
          <cell r="W95">
            <v>32</v>
          </cell>
        </row>
        <row r="96">
          <cell r="W96">
            <v>33</v>
          </cell>
        </row>
        <row r="97">
          <cell r="W97">
            <v>34</v>
          </cell>
        </row>
        <row r="98">
          <cell r="W98">
            <v>35</v>
          </cell>
        </row>
        <row r="99">
          <cell r="W99">
            <v>36</v>
          </cell>
        </row>
        <row r="100">
          <cell r="W100">
            <v>37</v>
          </cell>
        </row>
        <row r="101">
          <cell r="W101">
            <v>38</v>
          </cell>
        </row>
        <row r="102">
          <cell r="W102">
            <v>39</v>
          </cell>
        </row>
        <row r="103">
          <cell r="W103">
            <v>40</v>
          </cell>
        </row>
        <row r="104">
          <cell r="W104">
            <v>41</v>
          </cell>
        </row>
        <row r="105">
          <cell r="W105">
            <v>42</v>
          </cell>
        </row>
        <row r="106">
          <cell r="W106">
            <v>43</v>
          </cell>
        </row>
        <row r="107">
          <cell r="W107">
            <v>44</v>
          </cell>
        </row>
        <row r="108">
          <cell r="W108">
            <v>45</v>
          </cell>
        </row>
        <row r="109">
          <cell r="W109">
            <v>46</v>
          </cell>
        </row>
        <row r="110">
          <cell r="W110">
            <v>47</v>
          </cell>
        </row>
        <row r="111">
          <cell r="W111">
            <v>48</v>
          </cell>
        </row>
        <row r="112">
          <cell r="W112">
            <v>49</v>
          </cell>
        </row>
        <row r="113">
          <cell r="W113">
            <v>50</v>
          </cell>
        </row>
        <row r="114">
          <cell r="W114">
            <v>51</v>
          </cell>
        </row>
        <row r="115">
          <cell r="W115">
            <v>52</v>
          </cell>
        </row>
        <row r="116">
          <cell r="W116">
            <v>53</v>
          </cell>
        </row>
        <row r="117">
          <cell r="W117">
            <v>54</v>
          </cell>
        </row>
        <row r="118">
          <cell r="W118">
            <v>55</v>
          </cell>
        </row>
        <row r="119">
          <cell r="W119">
            <v>56</v>
          </cell>
        </row>
        <row r="120">
          <cell r="W120">
            <v>57</v>
          </cell>
        </row>
        <row r="121">
          <cell r="W121">
            <v>58</v>
          </cell>
        </row>
        <row r="122">
          <cell r="W122">
            <v>59</v>
          </cell>
        </row>
        <row r="123">
          <cell r="W123">
            <v>60</v>
          </cell>
        </row>
        <row r="124">
          <cell r="W124">
            <v>61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(가-마)"/>
      <sheetName val="수목(바-주목)"/>
      <sheetName val="수목(중국단풍-)"/>
      <sheetName val="식재인부"/>
      <sheetName val="지주목수"/>
      <sheetName val="데이타"/>
      <sheetName val="갑지"/>
      <sheetName val="목차"/>
      <sheetName val="1표지-공사시방서"/>
      <sheetName val="2표지-설계내역서"/>
      <sheetName val="원가계산서"/>
      <sheetName val="관급내역서"/>
      <sheetName val="내역서"/>
      <sheetName val="일위대가표"/>
      <sheetName val="aiming(일위대가표)"/>
      <sheetName val="산출서"/>
      <sheetName val="F단가비교표"/>
      <sheetName val="3표지-설계도면"/>
      <sheetName val="노임"/>
      <sheetName val="炷舅?XLS]데이타'!$E$124"/>
      <sheetName val="ls]노임"/>
      <sheetName val="____"/>
      <sheetName val="___"/>
      <sheetName val="설변공종별"/>
      <sheetName val="설변조정내역"/>
      <sheetName val="건기토원가"/>
      <sheetName val="집계표"/>
      <sheetName val="건축원가"/>
      <sheetName val="토목원가"/>
      <sheetName val="기계원가"/>
      <sheetName val="건축집계"/>
      <sheetName val="건축내역"/>
      <sheetName val="토목내역"/>
      <sheetName val="기계내역"/>
      <sheetName val="표지"/>
      <sheetName val="炷舅?XLS"/>
      <sheetName val="ls"/>
      <sheetName val="토공사"/>
      <sheetName val="소일위대가코드표"/>
      <sheetName val="간접"/>
      <sheetName val="6호기"/>
      <sheetName val="품셈집계표"/>
      <sheetName val="자재조사표(참고용)"/>
      <sheetName val="일반부표집계표"/>
      <sheetName val="원가계산"/>
      <sheetName val="수목일위"/>
      <sheetName val="전익자재"/>
      <sheetName val="수목데이타"/>
      <sheetName val="참고"/>
      <sheetName val="공사개요"/>
      <sheetName val="품셈TABLE"/>
      <sheetName val="화재 탐지 설비"/>
      <sheetName val="표지 (2)"/>
      <sheetName val="시설물일위"/>
      <sheetName val="가설공사"/>
      <sheetName val="단가결정"/>
      <sheetName val="내역아"/>
      <sheetName val="울타리"/>
      <sheetName val="문학간접"/>
      <sheetName val="AS포장복구 "/>
      <sheetName val="Sheet1"/>
      <sheetName val="Customer Databas"/>
      <sheetName val="2000.11월설계내역"/>
      <sheetName val=""/>
      <sheetName val="건축2"/>
      <sheetName val="공종단가"/>
      <sheetName val="단가대비표"/>
      <sheetName val="수목표준대가"/>
      <sheetName val="기타 정보통신공사"/>
      <sheetName val="갑  지"/>
      <sheetName val="접속도로1"/>
      <sheetName val="평가데이터"/>
      <sheetName val="장비별표(오거보링)(Ø400)(12M)"/>
      <sheetName val="unit 4"/>
      <sheetName val="수량산출서"/>
      <sheetName val="䈘목(중국단풍-)"/>
      <sheetName val="1"/>
      <sheetName val="2"/>
      <sheetName val="3"/>
      <sheetName val="4"/>
      <sheetName val="5"/>
      <sheetName val="설명"/>
      <sheetName val="노임단가"/>
      <sheetName val="단가조사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기초일위"/>
      <sheetName val="시설일위"/>
      <sheetName val="조명일위"/>
      <sheetName val="교사기준면적(초등)"/>
      <sheetName val="금액"/>
      <sheetName val="원내역"/>
      <sheetName val="직재"/>
      <sheetName val="재집"/>
      <sheetName val="Total"/>
      <sheetName val="단가 및 재료비"/>
      <sheetName val="단가산출2"/>
      <sheetName val="골조시행"/>
      <sheetName val="1차증가원가계산"/>
      <sheetName val="내역"/>
      <sheetName val="가설공사비"/>
      <sheetName val="도로구조공사비"/>
      <sheetName val="도로토공공사비"/>
      <sheetName val="여수토공사비"/>
      <sheetName val="일위대가(가설)"/>
      <sheetName val="간선계산"/>
      <sheetName val="금융비용"/>
      <sheetName val="자재단가조사표-수목"/>
      <sheetName val="건축-물가변동"/>
      <sheetName val="데리네이타현황"/>
      <sheetName val="현장관리비"/>
      <sheetName val="일위대가"/>
      <sheetName val="2000년1차"/>
      <sheetName val="2000전체분"/>
      <sheetName val="노임(1차)"/>
      <sheetName val="연습"/>
      <sheetName val="노무,재료"/>
      <sheetName val="별표집계"/>
      <sheetName val="49"/>
      <sheetName val="수량산출"/>
      <sheetName val="9811"/>
      <sheetName val="9509"/>
      <sheetName val="A"/>
      <sheetName val="제수"/>
      <sheetName val="공기"/>
      <sheetName val="Sheet1 (2)"/>
      <sheetName val="이름표지정"/>
      <sheetName val="Sheet2"/>
      <sheetName val="철근총괄집계표"/>
      <sheetName val="#REF"/>
      <sheetName val="집수정(600-700)"/>
      <sheetName val="토사(PE)"/>
      <sheetName val="DATE"/>
      <sheetName val="Sheet3"/>
      <sheetName val="터파기및재료"/>
      <sheetName val="빗물받이(910-510-410)"/>
      <sheetName val="우수"/>
      <sheetName val="준검 내역서"/>
      <sheetName val="금액내역서"/>
      <sheetName val="토공산출(주차장)"/>
      <sheetName val="현장관리"/>
      <sheetName val="공통가설"/>
      <sheetName val="매입"/>
      <sheetName val="토공산출 (아파트)"/>
      <sheetName val="DANGA"/>
      <sheetName val="공종목록표"/>
      <sheetName val="기본단가표"/>
      <sheetName val="총괄내역"/>
      <sheetName val="조명시설"/>
      <sheetName val="전체"/>
      <sheetName val="EACT10"/>
      <sheetName val="개인"/>
      <sheetName val="간접비"/>
      <sheetName val="평가내역"/>
      <sheetName val="남양내역"/>
      <sheetName val="Sheet4"/>
      <sheetName val="자재단가"/>
      <sheetName val="단가산출"/>
      <sheetName val="전주2本1"/>
      <sheetName val="1.설계조건"/>
      <sheetName val="단가산출1"/>
      <sheetName val="data"/>
      <sheetName val="직접경비"/>
      <sheetName val="직접인건비"/>
      <sheetName val="공종별원가계산"/>
      <sheetName val="가감수량"/>
      <sheetName val="맨홀수량산출"/>
      <sheetName val="총괄내역서"/>
      <sheetName val="견적시담(송포2공구)"/>
      <sheetName val="단가"/>
      <sheetName val="노임이"/>
      <sheetName val="10공구일위"/>
      <sheetName val="비목군분류일위"/>
      <sheetName val="산출내역서집계표"/>
      <sheetName val="DC-O-4-S(설명서)"/>
      <sheetName val="횡배수관토공수량"/>
      <sheetName val="시멘트"/>
      <sheetName val="일위목록"/>
      <sheetName val="5 일위목록"/>
      <sheetName val="7 단가조사"/>
      <sheetName val="6 일위대가"/>
      <sheetName val="E.P.T수량산출서"/>
      <sheetName val="전기"/>
      <sheetName val="기계경비적용기준"/>
      <sheetName val="배수내역"/>
      <sheetName val="DT"/>
      <sheetName val="롤러"/>
      <sheetName val="펌프차타설"/>
      <sheetName val="참조"/>
      <sheetName val="참조M"/>
      <sheetName val="식재"/>
      <sheetName val="시설물"/>
      <sheetName val="식재출력용"/>
      <sheetName val="유지관리"/>
      <sheetName val="공내역"/>
      <sheetName val="INPUT"/>
      <sheetName val="년도별시공"/>
      <sheetName val="철콘"/>
      <sheetName val="일위대가-1"/>
      <sheetName val="개소별수량산출"/>
      <sheetName val="중기사용료산출근거"/>
      <sheetName val="일위대가목차"/>
      <sheetName val="설계가"/>
      <sheetName val="준공정산"/>
      <sheetName val="품셈"/>
      <sheetName val="2공구산출내역"/>
      <sheetName val="입찰"/>
      <sheetName val="현경"/>
      <sheetName val="파일의이용"/>
      <sheetName val="수목단가"/>
      <sheetName val="시설수량표"/>
      <sheetName val="식재수량표"/>
      <sheetName val="내역(APT)"/>
      <sheetName val="골조대비내역"/>
      <sheetName val="合成単価作成表-BLDG"/>
      <sheetName val="123"/>
      <sheetName val="식재일위"/>
      <sheetName val="기계설비-물가변동"/>
      <sheetName val="자재 집계표"/>
      <sheetName val="전기혼잡제경비(45)"/>
      <sheetName val="말고개터널조명전압강하"/>
      <sheetName val="현장"/>
      <sheetName val="물가자료"/>
      <sheetName val="예산명세서"/>
      <sheetName val="설계명세서"/>
      <sheetName val="자료입력"/>
      <sheetName val="BID"/>
      <sheetName val="정렬"/>
      <sheetName val="실행간접비용"/>
      <sheetName val="기초자료입력"/>
      <sheetName val="Ⅶ-2.현장경비산출"/>
      <sheetName val="ABUT수량-A1"/>
      <sheetName val="Mc1"/>
      <sheetName val="GAS"/>
      <sheetName val="사급자재"/>
      <sheetName val="단가표 (2)"/>
      <sheetName val="조건"/>
      <sheetName val="부하계산서"/>
      <sheetName val="JUCKEYK"/>
      <sheetName val="시설물기초"/>
      <sheetName val="일위"/>
      <sheetName val="세부내역"/>
      <sheetName val="토목주소"/>
      <sheetName val="공사비예산서(토목분)"/>
      <sheetName val="교육종류"/>
      <sheetName val="관공일위대가"/>
      <sheetName val="에너지동"/>
      <sheetName val="기초자료"/>
      <sheetName val="전선 및 전선관"/>
      <sheetName val="금융"/>
      <sheetName val="공구원가계산"/>
      <sheetName val="지주목시비량산출서"/>
      <sheetName val="대가표(품셈)"/>
      <sheetName val="EQT-ESTN"/>
      <sheetName val="가도공"/>
      <sheetName val="단위단가"/>
      <sheetName val="총괄표"/>
      <sheetName val="토공수량"/>
      <sheetName val="공사별 가중치 산출근거(토목)"/>
      <sheetName val="가중치근거(조경)"/>
      <sheetName val="카렌스센터계량기설치공사"/>
      <sheetName val="삭제금지단가"/>
      <sheetName val="설계서"/>
      <sheetName val="공사기본내용입력"/>
      <sheetName val="공통"/>
      <sheetName val="가격비"/>
      <sheetName val="산출근거"/>
      <sheetName val="예가표"/>
      <sheetName val="수안보-MBR1"/>
      <sheetName val="炷舅_XLS_데이타'!$E$124"/>
      <sheetName val="ls_노임"/>
      <sheetName val="炷舅_XLS"/>
      <sheetName val="상 부"/>
      <sheetName val="계수시트"/>
      <sheetName val="설계내역일위"/>
      <sheetName val="충주"/>
      <sheetName val="토공집계"/>
      <sheetName val="퍼스트"/>
      <sheetName val="귀래 설계 공내역서"/>
      <sheetName val="2.대외공문"/>
      <sheetName val="공사요율산출표"/>
      <sheetName val="견적"/>
      <sheetName val="부하계산"/>
      <sheetName val="1차 내역서"/>
      <sheetName val="설계내역서"/>
      <sheetName val="주요항목별"/>
      <sheetName val="건축내역서"/>
      <sheetName val="설비내역서"/>
      <sheetName val="전기내역서"/>
      <sheetName val="자단"/>
      <sheetName val="인공산출"/>
      <sheetName val="운동장 (2)"/>
      <sheetName val="공종집계"/>
      <sheetName val="경산"/>
      <sheetName val="내역서01"/>
      <sheetName val="조명율표"/>
      <sheetName val="설계예산서"/>
      <sheetName val="DB@Acess"/>
      <sheetName val="Civil"/>
      <sheetName val="입력자료"/>
      <sheetName val="입찰안"/>
      <sheetName val="동해title"/>
      <sheetName val="설계내"/>
      <sheetName val="SG"/>
      <sheetName val="견적율"/>
      <sheetName val="자료"/>
      <sheetName val="간선"/>
      <sheetName val="전압"/>
      <sheetName val="조도"/>
      <sheetName val="동력"/>
      <sheetName val="D&amp;P특기사항"/>
      <sheetName val="날개벽(좌,우=60도-4개)"/>
      <sheetName val="밸브설치"/>
      <sheetName val="일반부표"/>
      <sheetName val="MOTOR"/>
      <sheetName val="부대공Ⅱ"/>
      <sheetName val="현관"/>
      <sheetName val="인원"/>
      <sheetName val="기성청구"/>
      <sheetName val="약품설비"/>
      <sheetName val="1안"/>
      <sheetName val="BH"/>
      <sheetName val="총괄표1"/>
      <sheetName val="퇴직금(울산천상)"/>
      <sheetName val="공통비총괄표"/>
      <sheetName val="내역서2안"/>
      <sheetName val="중기일위대가"/>
      <sheetName val="예산갑지"/>
      <sheetName val="단가비교"/>
      <sheetName val="JUCK"/>
      <sheetName val="정화조방수미장"/>
      <sheetName val="코드"/>
      <sheetName val="지수"/>
      <sheetName val="대치판정"/>
      <sheetName val="인건비"/>
      <sheetName val="설계내역"/>
      <sheetName val="03하반기내역서"/>
      <sheetName val="04상반기"/>
      <sheetName val="약품공급2"/>
      <sheetName val="공작물조직표(용배수)"/>
      <sheetName val="기기리스트"/>
      <sheetName val="11월"/>
      <sheetName val="평교-내역"/>
      <sheetName val="기성내역"/>
      <sheetName val="전기일위대가"/>
      <sheetName val="소야공정계획표"/>
      <sheetName val="단면가정"/>
      <sheetName val="적용기준"/>
      <sheetName val="잡비"/>
      <sheetName val=" 견적서"/>
      <sheetName val="담장산출"/>
      <sheetName val="부대공1(65-77,93-95)"/>
      <sheetName val="부대공2(78-"/>
      <sheetName val="배수및구조물공1"/>
      <sheetName val="구조물토공"/>
      <sheetName val="토공2(11~19)"/>
      <sheetName val="배수및구조물공2"/>
      <sheetName val="토공1(1~10,92)"/>
      <sheetName val="토공3(20~31)"/>
      <sheetName val="3.바닥판  "/>
      <sheetName val="WORK"/>
      <sheetName val="참고자료"/>
      <sheetName val="일위집계표"/>
      <sheetName val="구조물공1(51~56)"/>
      <sheetName val="SCHE"/>
      <sheetName val="간지"/>
      <sheetName val="배수공"/>
      <sheetName val="평형별수량표"/>
      <sheetName val="가설개략"/>
      <sheetName val="을지"/>
      <sheetName val="평당"/>
      <sheetName val="매입세"/>
      <sheetName val="창호"/>
      <sheetName val="지급자재"/>
      <sheetName val="woo(mac)"/>
      <sheetName val="날개벽수량표"/>
      <sheetName val="1호인버트수량"/>
      <sheetName val="석축설면"/>
      <sheetName val="법면단"/>
      <sheetName val="설계조건"/>
      <sheetName val="안정계산"/>
      <sheetName val="단면검토"/>
      <sheetName val="bearing"/>
      <sheetName val="노무비단가"/>
      <sheetName val="4-10"/>
      <sheetName val="기타_정보통신공사"/>
      <sheetName val="2000_11월설계내역"/>
      <sheetName val="Customer_Databas"/>
      <sheetName val="AS포장복구_"/>
      <sheetName val="표지_(2)"/>
      <sheetName val="갑__지"/>
      <sheetName val="unit_4"/>
      <sheetName val="화재_탐지_설비"/>
      <sheetName val="준검_내역서"/>
      <sheetName val="Sheet1_(2)"/>
      <sheetName val="단가_및_재료비"/>
      <sheetName val="1_설계조건"/>
      <sheetName val="토공산출_(아파트)"/>
      <sheetName val="Ⅶ-2_현장경비산출"/>
      <sheetName val="단가표_(2)"/>
      <sheetName val="5_일위목록"/>
      <sheetName val="7_단가조사"/>
      <sheetName val="6_일위대가"/>
      <sheetName val="E_P_T수량산출서"/>
      <sheetName val="투찰금액"/>
      <sheetName val="기타_정보통신공사1"/>
      <sheetName val="Customer_Databas1"/>
      <sheetName val="AS포장복구_1"/>
      <sheetName val="2000_11월설계내역1"/>
      <sheetName val="표지_(2)1"/>
      <sheetName val="갑__지1"/>
      <sheetName val="unit_41"/>
      <sheetName val="화재_탐지_설비1"/>
      <sheetName val="준검_내역서1"/>
      <sheetName val="Sheet1_(2)1"/>
      <sheetName val="단가_및_재료비1"/>
      <sheetName val="1_설계조건1"/>
      <sheetName val="Ⅶ-2_현장경비산출1"/>
      <sheetName val="토공산출_(아파트)1"/>
      <sheetName val="5_일위목록1"/>
      <sheetName val="7_단가조사1"/>
      <sheetName val="6_일위대가1"/>
      <sheetName val="E_P_T수량산출서1"/>
      <sheetName val="노무비"/>
      <sheetName val="정부노임단가"/>
      <sheetName val="시추주상도"/>
      <sheetName val="주관사업"/>
      <sheetName val="PW3"/>
      <sheetName val="PW4"/>
      <sheetName val="SC1"/>
      <sheetName val="PE"/>
      <sheetName val="PM"/>
      <sheetName val="TR"/>
      <sheetName val="부안일위"/>
      <sheetName val="설계"/>
      <sheetName val="Sheet6"/>
      <sheetName val="실행철강하도"/>
      <sheetName val="EJ"/>
      <sheetName val="토공집계표"/>
      <sheetName val="설계예시"/>
      <sheetName val="귀래_설계_공내역서"/>
      <sheetName val="자재_집계표"/>
      <sheetName val="전선_및_전선관"/>
      <sheetName val="구조물철거타공정이월"/>
      <sheetName val="절감계산"/>
      <sheetName val="건축(을)"/>
      <sheetName val="근거(기밀댐퍼)"/>
      <sheetName val="날개벽"/>
      <sheetName val="암거단위"/>
      <sheetName val="횡 연장"/>
      <sheetName val="수로단위수량"/>
      <sheetName val="참조(2)"/>
      <sheetName val="邅☳"/>
      <sheetName val="계산내역(설비)"/>
      <sheetName val="위치조서"/>
      <sheetName val="9GNG운반"/>
      <sheetName val="공정코드"/>
      <sheetName val="재료단가"/>
      <sheetName val="FB25JN"/>
      <sheetName val="사전공사"/>
      <sheetName val="동력부하계산"/>
      <sheetName val="가스내역"/>
      <sheetName val="시공"/>
      <sheetName val="1차_내역서"/>
      <sheetName val="가로등"/>
      <sheetName val="품셈표"/>
      <sheetName val="을"/>
      <sheetName val="공사발의서"/>
      <sheetName val="S0"/>
      <sheetName val="이름정의"/>
      <sheetName val="초기화면"/>
      <sheetName val="기계실 D200"/>
      <sheetName val="1.가설"/>
      <sheetName val="4.목공사"/>
      <sheetName val="덕소내역"/>
      <sheetName val="가설"/>
      <sheetName val="구조포설"/>
      <sheetName val="복구"/>
      <sheetName val="부대"/>
      <sheetName val="부호표"/>
      <sheetName val="토공"/>
      <sheetName val="천방교접속"/>
      <sheetName val="전계가"/>
      <sheetName val="전기공사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PAINT"/>
      <sheetName val="TEL"/>
      <sheetName val="실행"/>
      <sheetName val="신표지1"/>
      <sheetName val="배수판"/>
      <sheetName val="GAS저장소"/>
      <sheetName val="라인마킹"/>
      <sheetName val="위험물저장소"/>
      <sheetName val="일반창고동"/>
      <sheetName val="제잡비"/>
      <sheetName val="토집"/>
      <sheetName val="총괄"/>
      <sheetName val="단목"/>
      <sheetName val="토목수량"/>
      <sheetName val="과세내역(세부)"/>
      <sheetName val="2호맨홀공제수량"/>
      <sheetName val="기초1"/>
      <sheetName val="수목데이타 "/>
      <sheetName val="인부신상자료"/>
      <sheetName val="직접공사비집계표_7"/>
      <sheetName val="공통가설_8"/>
      <sheetName val="기타시설"/>
      <sheetName val="아파트_9"/>
      <sheetName val="주민복지관"/>
      <sheetName val="지하주차장"/>
      <sheetName val="각종단가"/>
      <sheetName val="소요자재"/>
      <sheetName val="노무산출서"/>
      <sheetName val="횡배수관수량집계"/>
      <sheetName val="횡배수관기초"/>
      <sheetName val="6PILE  (돌출)"/>
      <sheetName val="원가"/>
      <sheetName val="자판실행"/>
      <sheetName val="일위대가목록"/>
      <sheetName val="말뚝지지력산정"/>
      <sheetName val="01"/>
      <sheetName val="경비"/>
      <sheetName val="진주방향"/>
      <sheetName val="당초내역서"/>
      <sheetName val="교대시점"/>
      <sheetName val="수량집계표"/>
      <sheetName val="공종별수량집계"/>
      <sheetName val="토목"/>
      <sheetName val="7단가"/>
      <sheetName val="원형1호맨홀토공수량"/>
      <sheetName val="와동25-3(변경)"/>
      <sheetName val="List"/>
      <sheetName val="10"/>
      <sheetName val="11"/>
      <sheetName val="6"/>
      <sheetName val="7"/>
      <sheetName val="8"/>
      <sheetName val="9"/>
      <sheetName val="개요"/>
      <sheetName val="수량"/>
      <sheetName val="발생토"/>
      <sheetName val="간선토공재집"/>
      <sheetName val="지선토공재집"/>
      <sheetName val="Sheet13"/>
      <sheetName val="발전기"/>
      <sheetName val="Sheet14"/>
      <sheetName val="sub"/>
      <sheetName val="N賃率-職"/>
      <sheetName val="부대내역"/>
      <sheetName val="제잡비집계"/>
      <sheetName val="가설건물"/>
      <sheetName val="70%"/>
      <sheetName val="ITEM"/>
      <sheetName val="터널조도"/>
      <sheetName val="관내역"/>
      <sheetName val="하수급견적대비"/>
      <sheetName val="내역(토목)"/>
      <sheetName val="시화점실행"/>
      <sheetName val="EQUIP-H"/>
      <sheetName val="공사비집계표"/>
      <sheetName val="cable-data"/>
      <sheetName val="Y-WORK"/>
      <sheetName val="98지급계획"/>
      <sheetName val="실행(표지,갑,을)"/>
      <sheetName val="-배수구조물⳵토공"/>
      <sheetName val="경상비"/>
      <sheetName val="기성내역서표지"/>
      <sheetName val="기초공"/>
      <sheetName val="기둥(원형)"/>
      <sheetName val="직원투입계획"/>
      <sheetName val="G.R300경비"/>
      <sheetName val="DATA1"/>
      <sheetName val="타견적(을)"/>
      <sheetName val="부시수량"/>
      <sheetName val="견적서"/>
      <sheetName val="기준액"/>
      <sheetName val="대로근거"/>
      <sheetName val="중로근거"/>
      <sheetName val="부하(성남)"/>
      <sheetName val="목차 "/>
      <sheetName val="계획서"/>
      <sheetName val="연장"/>
      <sheetName val="위치도(점용허가용)"/>
      <sheetName val="신청서"/>
      <sheetName val="환율 및 노임"/>
      <sheetName val="속 일위대가"/>
      <sheetName val="자재단가대비표"/>
      <sheetName val="관리,공감"/>
      <sheetName val="CC16-내역서"/>
      <sheetName val="COVER"/>
      <sheetName val="단위수량"/>
      <sheetName val="우수공"/>
      <sheetName val="연돌일위집계"/>
      <sheetName val="토공실행"/>
      <sheetName val="자재"/>
      <sheetName val="VXXXXX"/>
      <sheetName val="3.하중산정4.지지력"/>
      <sheetName val="Cost bd-&quot;A&quot;"/>
      <sheetName val="XXXXXX"/>
      <sheetName val="일반문틀 설치"/>
      <sheetName val="샌딩 에폭시 도장"/>
      <sheetName val="스텐문틀설치"/>
      <sheetName val="22인공"/>
      <sheetName val="JOIN(2span)"/>
      <sheetName val="바닥판"/>
      <sheetName val="주빔의 설계"/>
      <sheetName val="철근량산정및사용성검토"/>
      <sheetName val="입력DATA"/>
      <sheetName val="계약내역서(을지)"/>
      <sheetName val="가격조사서"/>
      <sheetName val="영업.일1"/>
      <sheetName val="가스(내역)"/>
      <sheetName val="인사자료총집계"/>
    </sheetNames>
    <sheetDataSet>
      <sheetData sheetId="0"/>
      <sheetData sheetId="1"/>
      <sheetData sheetId="2"/>
      <sheetData sheetId="3" refreshError="1">
        <row r="5">
          <cell r="B5">
            <v>0.09</v>
          </cell>
        </row>
        <row r="18">
          <cell r="B18">
            <v>0.14000000000000001</v>
          </cell>
          <cell r="C18">
            <v>0.09</v>
          </cell>
        </row>
        <row r="19">
          <cell r="B19">
            <v>0.23</v>
          </cell>
          <cell r="C19">
            <v>0.14000000000000001</v>
          </cell>
        </row>
        <row r="20">
          <cell r="B20">
            <v>0.32</v>
          </cell>
          <cell r="C20">
            <v>0.19</v>
          </cell>
        </row>
        <row r="22">
          <cell r="B22">
            <v>0.5</v>
          </cell>
          <cell r="C22">
            <v>0.28999999999999998</v>
          </cell>
        </row>
        <row r="24">
          <cell r="B24">
            <v>0.68</v>
          </cell>
          <cell r="C24">
            <v>0.39</v>
          </cell>
        </row>
        <row r="48">
          <cell r="B48">
            <v>0.11</v>
          </cell>
          <cell r="C48">
            <v>7.0000000000000007E-2</v>
          </cell>
        </row>
        <row r="49">
          <cell r="B49">
            <v>0.17</v>
          </cell>
          <cell r="C49">
            <v>0.1</v>
          </cell>
        </row>
        <row r="50">
          <cell r="B50">
            <v>0.23</v>
          </cell>
          <cell r="C50">
            <v>0.14000000000000001</v>
          </cell>
        </row>
        <row r="51">
          <cell r="B51">
            <v>0.3</v>
          </cell>
          <cell r="C51">
            <v>0.18</v>
          </cell>
        </row>
        <row r="52">
          <cell r="B52">
            <v>0.37</v>
          </cell>
          <cell r="C52">
            <v>0.22</v>
          </cell>
        </row>
        <row r="54">
          <cell r="B54">
            <v>0.51</v>
          </cell>
          <cell r="C54">
            <v>0.3</v>
          </cell>
        </row>
        <row r="56">
          <cell r="B56">
            <v>0.65</v>
          </cell>
          <cell r="C56">
            <v>0.39</v>
          </cell>
        </row>
        <row r="59">
          <cell r="B59">
            <v>0.87</v>
          </cell>
          <cell r="C59">
            <v>0.52</v>
          </cell>
        </row>
      </sheetData>
      <sheetData sheetId="4"/>
      <sheetData sheetId="5" refreshError="1">
        <row r="2">
          <cell r="E2">
            <v>23200</v>
          </cell>
        </row>
        <row r="3">
          <cell r="E3">
            <v>44600</v>
          </cell>
        </row>
        <row r="4">
          <cell r="E4">
            <v>66500</v>
          </cell>
        </row>
        <row r="5">
          <cell r="E5">
            <v>123000</v>
          </cell>
        </row>
        <row r="6">
          <cell r="E6">
            <v>3600</v>
          </cell>
        </row>
        <row r="7">
          <cell r="E7">
            <v>6400</v>
          </cell>
        </row>
        <row r="8">
          <cell r="E8">
            <v>13000</v>
          </cell>
        </row>
        <row r="9">
          <cell r="E9">
            <v>22300</v>
          </cell>
        </row>
        <row r="10">
          <cell r="E10">
            <v>47700</v>
          </cell>
        </row>
        <row r="11">
          <cell r="E11">
            <v>203800</v>
          </cell>
        </row>
        <row r="12">
          <cell r="E12">
            <v>407710</v>
          </cell>
        </row>
        <row r="13">
          <cell r="E13">
            <v>815430</v>
          </cell>
        </row>
        <row r="14">
          <cell r="E14">
            <v>1630860</v>
          </cell>
        </row>
        <row r="15">
          <cell r="E15">
            <v>6100</v>
          </cell>
        </row>
        <row r="16">
          <cell r="E16">
            <v>9700</v>
          </cell>
        </row>
        <row r="17">
          <cell r="E17">
            <v>13500</v>
          </cell>
        </row>
        <row r="18">
          <cell r="E18">
            <v>20800</v>
          </cell>
        </row>
        <row r="19">
          <cell r="E19">
            <v>37500</v>
          </cell>
        </row>
        <row r="20">
          <cell r="E20">
            <v>18600</v>
          </cell>
        </row>
        <row r="21">
          <cell r="E21">
            <v>42000</v>
          </cell>
        </row>
        <row r="22">
          <cell r="E22">
            <v>41500</v>
          </cell>
        </row>
        <row r="23">
          <cell r="E23">
            <v>68250</v>
          </cell>
        </row>
        <row r="24">
          <cell r="E24">
            <v>76100</v>
          </cell>
        </row>
        <row r="25">
          <cell r="E25">
            <v>157500</v>
          </cell>
        </row>
        <row r="26">
          <cell r="E26">
            <v>127000</v>
          </cell>
        </row>
        <row r="27">
          <cell r="E27">
            <v>380</v>
          </cell>
        </row>
        <row r="28">
          <cell r="E28">
            <v>910</v>
          </cell>
        </row>
        <row r="29">
          <cell r="E29">
            <v>1400</v>
          </cell>
        </row>
        <row r="30">
          <cell r="E30">
            <v>3460</v>
          </cell>
        </row>
        <row r="31">
          <cell r="E31">
            <v>3100</v>
          </cell>
        </row>
        <row r="32">
          <cell r="E32">
            <v>5300</v>
          </cell>
        </row>
        <row r="33">
          <cell r="E33">
            <v>8500</v>
          </cell>
        </row>
        <row r="34">
          <cell r="E34">
            <v>23700</v>
          </cell>
        </row>
        <row r="35">
          <cell r="E35">
            <v>71170</v>
          </cell>
        </row>
        <row r="36">
          <cell r="E36">
            <v>4070</v>
          </cell>
        </row>
        <row r="37">
          <cell r="E37">
            <v>5100</v>
          </cell>
        </row>
        <row r="38">
          <cell r="E38">
            <v>10000</v>
          </cell>
        </row>
        <row r="39">
          <cell r="E39">
            <v>23500</v>
          </cell>
        </row>
        <row r="40">
          <cell r="E40">
            <v>45600</v>
          </cell>
        </row>
        <row r="42">
          <cell r="E42">
            <v>27000</v>
          </cell>
        </row>
        <row r="43">
          <cell r="E43">
            <v>45600</v>
          </cell>
        </row>
        <row r="44">
          <cell r="E44">
            <v>2200</v>
          </cell>
        </row>
        <row r="45">
          <cell r="E45">
            <v>3200</v>
          </cell>
        </row>
        <row r="47">
          <cell r="E47">
            <v>22400</v>
          </cell>
        </row>
        <row r="48">
          <cell r="E48">
            <v>271810</v>
          </cell>
        </row>
        <row r="49">
          <cell r="E49">
            <v>327470</v>
          </cell>
        </row>
        <row r="50">
          <cell r="E50">
            <v>427240</v>
          </cell>
        </row>
        <row r="51">
          <cell r="E51">
            <v>1500</v>
          </cell>
        </row>
        <row r="52">
          <cell r="E52">
            <v>2200</v>
          </cell>
        </row>
        <row r="53">
          <cell r="E53">
            <v>5800</v>
          </cell>
        </row>
        <row r="54">
          <cell r="E54">
            <v>14000</v>
          </cell>
        </row>
        <row r="55">
          <cell r="E55">
            <v>20000</v>
          </cell>
        </row>
        <row r="56">
          <cell r="E56">
            <v>30100</v>
          </cell>
        </row>
        <row r="57">
          <cell r="E57">
            <v>45200</v>
          </cell>
        </row>
        <row r="58">
          <cell r="E58">
            <v>13500</v>
          </cell>
        </row>
        <row r="59">
          <cell r="E59">
            <v>25600</v>
          </cell>
        </row>
        <row r="60">
          <cell r="E60">
            <v>55600</v>
          </cell>
        </row>
        <row r="61">
          <cell r="E61">
            <v>13600</v>
          </cell>
        </row>
        <row r="62">
          <cell r="E62">
            <v>42500</v>
          </cell>
        </row>
        <row r="63">
          <cell r="E63">
            <v>50400</v>
          </cell>
        </row>
        <row r="64">
          <cell r="E64">
            <v>82000</v>
          </cell>
        </row>
        <row r="65">
          <cell r="E65">
            <v>18900</v>
          </cell>
        </row>
        <row r="66">
          <cell r="E66">
            <v>52600</v>
          </cell>
        </row>
        <row r="67">
          <cell r="E67">
            <v>98600</v>
          </cell>
        </row>
        <row r="68">
          <cell r="E68">
            <v>148200</v>
          </cell>
        </row>
        <row r="69">
          <cell r="E69">
            <v>48200</v>
          </cell>
        </row>
        <row r="70">
          <cell r="E70">
            <v>164700</v>
          </cell>
        </row>
        <row r="71">
          <cell r="E71">
            <v>294200</v>
          </cell>
        </row>
        <row r="72">
          <cell r="E72">
            <v>411900</v>
          </cell>
        </row>
        <row r="73">
          <cell r="E73">
            <v>258900</v>
          </cell>
        </row>
        <row r="74">
          <cell r="E74">
            <v>482500</v>
          </cell>
        </row>
        <row r="75">
          <cell r="E75">
            <v>765000</v>
          </cell>
        </row>
        <row r="76">
          <cell r="E76">
            <v>5800</v>
          </cell>
        </row>
        <row r="77">
          <cell r="E77">
            <v>12900</v>
          </cell>
        </row>
        <row r="78">
          <cell r="E78">
            <v>29400</v>
          </cell>
        </row>
        <row r="79">
          <cell r="E79">
            <v>52000</v>
          </cell>
        </row>
        <row r="80">
          <cell r="E80">
            <v>91700</v>
          </cell>
        </row>
        <row r="81">
          <cell r="E81">
            <v>12000</v>
          </cell>
        </row>
        <row r="82">
          <cell r="E82">
            <v>18600</v>
          </cell>
        </row>
        <row r="83">
          <cell r="E83">
            <v>33600</v>
          </cell>
        </row>
        <row r="84">
          <cell r="E84">
            <v>61800</v>
          </cell>
        </row>
        <row r="85">
          <cell r="E85">
            <v>244540</v>
          </cell>
        </row>
        <row r="86">
          <cell r="E86">
            <v>24800</v>
          </cell>
        </row>
        <row r="87">
          <cell r="E87">
            <v>36600</v>
          </cell>
        </row>
        <row r="88">
          <cell r="E88">
            <v>54300</v>
          </cell>
        </row>
        <row r="89">
          <cell r="E89">
            <v>85200</v>
          </cell>
        </row>
        <row r="90">
          <cell r="E90">
            <v>220600</v>
          </cell>
        </row>
        <row r="91">
          <cell r="E91">
            <v>367400</v>
          </cell>
        </row>
        <row r="92">
          <cell r="E92">
            <v>4600</v>
          </cell>
        </row>
        <row r="93">
          <cell r="E93">
            <v>7200</v>
          </cell>
        </row>
        <row r="94">
          <cell r="E94">
            <v>13200</v>
          </cell>
        </row>
        <row r="95">
          <cell r="E95">
            <v>30300</v>
          </cell>
        </row>
        <row r="96">
          <cell r="E96">
            <v>164700</v>
          </cell>
        </row>
        <row r="97">
          <cell r="E97">
            <v>12000</v>
          </cell>
        </row>
        <row r="98">
          <cell r="E98">
            <v>19600</v>
          </cell>
        </row>
        <row r="100">
          <cell r="E100">
            <v>64400</v>
          </cell>
        </row>
        <row r="101">
          <cell r="E101">
            <v>20100</v>
          </cell>
        </row>
        <row r="102">
          <cell r="E102">
            <v>30500</v>
          </cell>
        </row>
        <row r="103">
          <cell r="E103">
            <v>63000</v>
          </cell>
        </row>
        <row r="105">
          <cell r="E105">
            <v>173000</v>
          </cell>
        </row>
        <row r="106">
          <cell r="E106">
            <v>361000</v>
          </cell>
        </row>
        <row r="107">
          <cell r="E107">
            <v>476170</v>
          </cell>
        </row>
        <row r="108">
          <cell r="E108">
            <v>663000</v>
          </cell>
        </row>
        <row r="109">
          <cell r="E109">
            <v>998000</v>
          </cell>
        </row>
        <row r="110">
          <cell r="E110">
            <v>2224530</v>
          </cell>
        </row>
        <row r="111">
          <cell r="E111">
            <v>23600</v>
          </cell>
        </row>
        <row r="112">
          <cell r="E112">
            <v>72600</v>
          </cell>
        </row>
        <row r="113">
          <cell r="E113">
            <v>175300</v>
          </cell>
        </row>
        <row r="114">
          <cell r="E114">
            <v>600</v>
          </cell>
        </row>
        <row r="115">
          <cell r="E115">
            <v>29300</v>
          </cell>
        </row>
        <row r="116">
          <cell r="E116">
            <v>82300</v>
          </cell>
        </row>
        <row r="117">
          <cell r="E117">
            <v>120000</v>
          </cell>
        </row>
        <row r="118">
          <cell r="E118">
            <v>180000</v>
          </cell>
        </row>
        <row r="119">
          <cell r="E119">
            <v>8300</v>
          </cell>
        </row>
        <row r="120">
          <cell r="E120">
            <v>25200</v>
          </cell>
        </row>
        <row r="121">
          <cell r="E121">
            <v>25500</v>
          </cell>
        </row>
        <row r="122">
          <cell r="E122">
            <v>49100</v>
          </cell>
        </row>
        <row r="123">
          <cell r="E123">
            <v>81700</v>
          </cell>
        </row>
        <row r="124">
          <cell r="E124">
            <v>25100</v>
          </cell>
        </row>
        <row r="125">
          <cell r="E125">
            <v>40000</v>
          </cell>
        </row>
        <row r="126">
          <cell r="E126">
            <v>77200</v>
          </cell>
        </row>
        <row r="127">
          <cell r="E127">
            <v>136000</v>
          </cell>
        </row>
        <row r="128">
          <cell r="E128">
            <v>2600</v>
          </cell>
        </row>
        <row r="129">
          <cell r="E129">
            <v>8030</v>
          </cell>
        </row>
        <row r="130">
          <cell r="E130">
            <v>12650</v>
          </cell>
        </row>
        <row r="131">
          <cell r="E131">
            <v>10000</v>
          </cell>
        </row>
        <row r="132">
          <cell r="E132">
            <v>18000</v>
          </cell>
        </row>
        <row r="133">
          <cell r="E133">
            <v>36000</v>
          </cell>
        </row>
        <row r="134">
          <cell r="E134">
            <v>54700</v>
          </cell>
        </row>
        <row r="135">
          <cell r="E135">
            <v>97500</v>
          </cell>
        </row>
        <row r="136">
          <cell r="E136">
            <v>289060</v>
          </cell>
        </row>
        <row r="137">
          <cell r="E137">
            <v>12500</v>
          </cell>
        </row>
        <row r="138">
          <cell r="E138">
            <v>23600</v>
          </cell>
        </row>
        <row r="139">
          <cell r="E139">
            <v>43800</v>
          </cell>
        </row>
        <row r="140">
          <cell r="E140">
            <v>81100</v>
          </cell>
        </row>
        <row r="141">
          <cell r="E141">
            <v>2300</v>
          </cell>
        </row>
        <row r="142">
          <cell r="E142">
            <v>10500</v>
          </cell>
        </row>
        <row r="143">
          <cell r="E143">
            <v>16100</v>
          </cell>
        </row>
        <row r="144">
          <cell r="E144">
            <v>33500</v>
          </cell>
        </row>
        <row r="145">
          <cell r="E145">
            <v>4800</v>
          </cell>
        </row>
        <row r="146">
          <cell r="E146">
            <v>11200</v>
          </cell>
        </row>
        <row r="147">
          <cell r="E147">
            <v>21000</v>
          </cell>
        </row>
        <row r="148">
          <cell r="E148">
            <v>180000</v>
          </cell>
        </row>
        <row r="149">
          <cell r="E149">
            <v>308700</v>
          </cell>
        </row>
        <row r="150">
          <cell r="E150">
            <v>372960</v>
          </cell>
        </row>
        <row r="151">
          <cell r="E151">
            <v>406000</v>
          </cell>
        </row>
        <row r="152">
          <cell r="E152">
            <v>1662040</v>
          </cell>
        </row>
        <row r="153">
          <cell r="E153">
            <v>11000</v>
          </cell>
        </row>
        <row r="154">
          <cell r="E154">
            <v>23500</v>
          </cell>
        </row>
        <row r="155">
          <cell r="E155">
            <v>36700</v>
          </cell>
        </row>
        <row r="156">
          <cell r="E156">
            <v>7300</v>
          </cell>
        </row>
        <row r="157">
          <cell r="E157">
            <v>21900</v>
          </cell>
        </row>
        <row r="158">
          <cell r="E158">
            <v>61000</v>
          </cell>
        </row>
        <row r="159">
          <cell r="E159">
            <v>99900</v>
          </cell>
        </row>
        <row r="160">
          <cell r="E160">
            <v>14800</v>
          </cell>
        </row>
        <row r="161">
          <cell r="E161">
            <v>33100</v>
          </cell>
        </row>
        <row r="162">
          <cell r="E162">
            <v>131040</v>
          </cell>
        </row>
        <row r="163">
          <cell r="E163">
            <v>1300</v>
          </cell>
        </row>
        <row r="164">
          <cell r="E164">
            <v>2000</v>
          </cell>
        </row>
        <row r="165">
          <cell r="E165">
            <v>3900</v>
          </cell>
        </row>
        <row r="166">
          <cell r="E166">
            <v>2400</v>
          </cell>
        </row>
        <row r="167">
          <cell r="E167">
            <v>2400</v>
          </cell>
        </row>
        <row r="168">
          <cell r="E168">
            <v>3670</v>
          </cell>
        </row>
        <row r="169">
          <cell r="E169">
            <v>8820</v>
          </cell>
        </row>
        <row r="170">
          <cell r="E170">
            <v>11760</v>
          </cell>
        </row>
        <row r="171">
          <cell r="E171">
            <v>10100</v>
          </cell>
        </row>
        <row r="172">
          <cell r="E172">
            <v>17100</v>
          </cell>
        </row>
        <row r="173">
          <cell r="E173">
            <v>31100</v>
          </cell>
        </row>
        <row r="174">
          <cell r="E174">
            <v>162500</v>
          </cell>
        </row>
        <row r="175">
          <cell r="E175">
            <v>162500</v>
          </cell>
        </row>
        <row r="176">
          <cell r="E176">
            <v>21000</v>
          </cell>
        </row>
        <row r="177">
          <cell r="E177">
            <v>30100</v>
          </cell>
        </row>
        <row r="178">
          <cell r="E178">
            <v>98800</v>
          </cell>
        </row>
        <row r="179">
          <cell r="E179">
            <v>158000</v>
          </cell>
        </row>
        <row r="180">
          <cell r="E180">
            <v>202000</v>
          </cell>
        </row>
        <row r="181">
          <cell r="E181">
            <v>158000</v>
          </cell>
        </row>
        <row r="182">
          <cell r="E182">
            <v>202000</v>
          </cell>
        </row>
        <row r="183">
          <cell r="E183">
            <v>1300</v>
          </cell>
        </row>
        <row r="184">
          <cell r="E184">
            <v>2800</v>
          </cell>
        </row>
        <row r="185">
          <cell r="E185">
            <v>4000</v>
          </cell>
        </row>
        <row r="186">
          <cell r="E186">
            <v>10500</v>
          </cell>
        </row>
        <row r="187">
          <cell r="E187">
            <v>24700</v>
          </cell>
        </row>
        <row r="188">
          <cell r="E188">
            <v>50600</v>
          </cell>
        </row>
        <row r="189">
          <cell r="E189">
            <v>88000</v>
          </cell>
        </row>
        <row r="190">
          <cell r="E190">
            <v>176500</v>
          </cell>
        </row>
        <row r="191">
          <cell r="E191">
            <v>8100</v>
          </cell>
        </row>
        <row r="192">
          <cell r="E192">
            <v>10900</v>
          </cell>
        </row>
        <row r="193">
          <cell r="E193">
            <v>18600</v>
          </cell>
        </row>
        <row r="194">
          <cell r="E194">
            <v>76120</v>
          </cell>
        </row>
        <row r="195">
          <cell r="E195">
            <v>101000</v>
          </cell>
        </row>
        <row r="196">
          <cell r="E196">
            <v>149000</v>
          </cell>
        </row>
        <row r="197">
          <cell r="E197">
            <v>290000</v>
          </cell>
        </row>
        <row r="198">
          <cell r="E198">
            <v>466000</v>
          </cell>
        </row>
        <row r="199">
          <cell r="E199">
            <v>1544760</v>
          </cell>
        </row>
        <row r="200">
          <cell r="E200">
            <v>5600</v>
          </cell>
        </row>
        <row r="201">
          <cell r="E201">
            <v>17200</v>
          </cell>
        </row>
        <row r="202">
          <cell r="E202">
            <v>9200</v>
          </cell>
        </row>
        <row r="203">
          <cell r="E203">
            <v>18200</v>
          </cell>
        </row>
        <row r="204">
          <cell r="E204">
            <v>34700</v>
          </cell>
        </row>
        <row r="205">
          <cell r="E205">
            <v>65100</v>
          </cell>
        </row>
        <row r="206">
          <cell r="E206">
            <v>108000</v>
          </cell>
        </row>
        <row r="207">
          <cell r="E207">
            <v>150000</v>
          </cell>
        </row>
        <row r="208">
          <cell r="E208">
            <v>108000</v>
          </cell>
        </row>
        <row r="209">
          <cell r="E209">
            <v>150000</v>
          </cell>
        </row>
        <row r="210">
          <cell r="E210">
            <v>9500</v>
          </cell>
        </row>
        <row r="211">
          <cell r="E211">
            <v>16000</v>
          </cell>
        </row>
        <row r="212">
          <cell r="E212">
            <v>26400</v>
          </cell>
        </row>
        <row r="213">
          <cell r="E213">
            <v>47700</v>
          </cell>
        </row>
        <row r="214">
          <cell r="E214">
            <v>70600</v>
          </cell>
        </row>
        <row r="215">
          <cell r="E215">
            <v>154700</v>
          </cell>
        </row>
        <row r="216">
          <cell r="E216">
            <v>430</v>
          </cell>
        </row>
        <row r="217">
          <cell r="E217">
            <v>1100</v>
          </cell>
        </row>
        <row r="218">
          <cell r="E218">
            <v>1000</v>
          </cell>
        </row>
        <row r="219">
          <cell r="E219">
            <v>1500</v>
          </cell>
        </row>
        <row r="220">
          <cell r="E220">
            <v>4700</v>
          </cell>
        </row>
        <row r="221">
          <cell r="E221">
            <v>22300</v>
          </cell>
        </row>
        <row r="222">
          <cell r="E222">
            <v>36400</v>
          </cell>
        </row>
        <row r="223">
          <cell r="E223">
            <v>52900</v>
          </cell>
        </row>
        <row r="224">
          <cell r="E224">
            <v>4000</v>
          </cell>
        </row>
        <row r="225">
          <cell r="E225">
            <v>8200</v>
          </cell>
        </row>
        <row r="552">
          <cell r="E552">
            <v>48300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주요자재집계표"/>
      <sheetName val="재료분리"/>
      <sheetName val="대창교"/>
      <sheetName val="대창(함평)"/>
      <sheetName val="대창(장성)"/>
      <sheetName val="총괄철근"/>
      <sheetName val="총괄토공"/>
      <sheetName val="총괄(1)"/>
      <sheetName val="총괄(2)"/>
      <sheetName val="라멘철근방향별"/>
      <sheetName val="방향별토공"/>
      <sheetName val="구체방향별집계(1)"/>
      <sheetName val="구체방향별집계(2)"/>
      <sheetName val="접슬방향별집계"/>
      <sheetName val="라멘함평 철근"/>
      <sheetName val="함평토공"/>
      <sheetName val="라멘함평방향(1)"/>
      <sheetName val="라멘함평방향(2)"/>
      <sheetName val="접슬함평방향"/>
      <sheetName val="라멘장성 철근"/>
      <sheetName val="장성토공"/>
      <sheetName val="라멘장성방향(1)"/>
      <sheetName val="라멘장성방향(2)"/>
      <sheetName val="접슬장성방향 "/>
      <sheetName val="보강토수량"/>
      <sheetName val="타공종이기"/>
      <sheetName val="대창(함평)-창열"/>
      <sheetName val="대창(함평)-그라우팅추가"/>
      <sheetName val="대창(장성)-그라우팅추가"/>
      <sheetName val="laroux"/>
      <sheetName val="기본(98)"/>
      <sheetName val="조명시설"/>
      <sheetName val="원가계산"/>
      <sheetName val="데이타"/>
      <sheetName val="식재인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1.설계조건"/>
      <sheetName val="수량산출"/>
      <sheetName val="말뚝지지력산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(가-마)"/>
      <sheetName val="수목(바-주목)"/>
      <sheetName val="수목(중국단풍-)"/>
      <sheetName val="식재인부"/>
      <sheetName val="지주목수"/>
      <sheetName val="데이타"/>
      <sheetName val="foxz"/>
      <sheetName val="표지"/>
      <sheetName val="실행집계"/>
      <sheetName val="원실행"/>
      <sheetName val="공통가설계"/>
      <sheetName val="공통가설비"/>
      <sheetName val="현관계"/>
      <sheetName val="현관"/>
      <sheetName val="원가LIST"/>
      <sheetName val="월별투입계획"/>
      <sheetName val="VXXXXX"/>
      <sheetName val="일위대가"/>
      <sheetName val="일위대가(내역)"/>
      <sheetName val="[수목일위.XLS][수목일위.XLS]el________2"/>
      <sheetName val="현황"/>
      <sheetName val="현황(1공구)"/>
      <sheetName val="현황(2공구)"/>
      <sheetName val="현황(3공구)"/>
      <sheetName val="간지"/>
      <sheetName val="1공구 단가 (정원)"/>
      <sheetName val="1공구 단가 (산광)"/>
      <sheetName val="1공구 단가 (용호)"/>
      <sheetName val="간지 (2)"/>
      <sheetName val="2공구 단가(인성)"/>
      <sheetName val="2공구 단가(대동)"/>
      <sheetName val="2공구 단가(산광)"/>
      <sheetName val="Sheet3"/>
      <sheetName val="터널구조물산근"/>
      <sheetName val="도로구조물산근"/>
      <sheetName val="Sheet1"/>
      <sheetName val="Sheet2"/>
      <sheetName val="터널굴착단산"/>
      <sheetName val="장약패턴90M2"/>
      <sheetName val="토공산근"/>
      <sheetName val="단가산출근거"/>
      <sheetName val="___"/>
      <sheetName val="설계가"/>
      <sheetName val="실행내역서"/>
      <sheetName val="1.토공"/>
      <sheetName val="2.배수공"/>
      <sheetName val="3.구조물공"/>
      <sheetName val="4.포장공"/>
      <sheetName val="5부대공"/>
      <sheetName val="6사급자재대"/>
      <sheetName val="공통가설공"/>
      <sheetName val="BASIC1"/>
      <sheetName val="재료비"/>
      <sheetName val="노무비"/>
      <sheetName val="중기비"/>
      <sheetName val="Sheet4"/>
      <sheetName val="구조물공수량명세서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설변공종별"/>
      <sheetName val="설변조정내역"/>
      <sheetName val="건기토원가"/>
      <sheetName val="집계표"/>
      <sheetName val="건축원가"/>
      <sheetName val="토목원가"/>
      <sheetName val="기계원가"/>
      <sheetName val="건축집계"/>
      <sheetName val="건축내역"/>
      <sheetName val="토목내역"/>
      <sheetName val="기계내역"/>
      <sheetName val="조경공사(총괄)"/>
      <sheetName val="내역"/>
      <sheetName val="수목일위"/>
      <sheetName val="기초일위"/>
      <sheetName val="시설일위"/>
      <sheetName val="지주목 및 비료산출기준"/>
      <sheetName val="지주목및비료산출"/>
      <sheetName val="시설물수량산출서"/>
      <sheetName val="노임"/>
      <sheetName val="PACKING LIST"/>
      <sheetName val="수량집계A"/>
      <sheetName val="철근집계A"/>
      <sheetName val="원가서"/>
      <sheetName val="[수목일위.XLS][수목일위.XLS]el________3"/>
      <sheetName val="진주방향"/>
      <sheetName val="총괄내역서"/>
      <sheetName val="물가시세"/>
      <sheetName val="일위대가표"/>
      <sheetName val="수량산출서"/>
      <sheetName val="일위대가 "/>
      <sheetName val="한강운반비"/>
      <sheetName val="건축2"/>
      <sheetName val="원가"/>
      <sheetName val="AS포장복구 "/>
      <sheetName val="DATE"/>
      <sheetName val="수목데이타"/>
      <sheetName val="1,2공구원가계산서"/>
      <sheetName val="2공구산출내역"/>
      <sheetName val="1공구산출내역서"/>
      <sheetName val="준검 내역서"/>
      <sheetName val="원가계산서"/>
      <sheetName val="투찰"/>
      <sheetName val="1차증가원가계산"/>
      <sheetName val="노무"/>
      <sheetName val="가설공사비"/>
      <sheetName val="도로구조공사비"/>
      <sheetName val="도로토공공사비"/>
      <sheetName val="여수토공사비"/>
      <sheetName val="1. 설계예산서"/>
      <sheetName val="2. 목차"/>
      <sheetName val="3.설계설명서"/>
      <sheetName val="4.시방서갑지"/>
      <sheetName val="5.시방서(일반시방서)"/>
      <sheetName val="6.시방서갑지(특기)"/>
      <sheetName val="7.예정공정표"/>
      <sheetName val="예정공정표"/>
      <sheetName val="8. 설계예산서"/>
      <sheetName val="16.설계서용지(갑)"/>
      <sheetName val="17. 내역서갑지"/>
      <sheetName val="공종별집계표"/>
      <sheetName val="내 역 서"/>
      <sheetName val="일 위 대 가 표"/>
      <sheetName val="일위대가표(자동제어반제작)"/>
      <sheetName val="수 량 산 출 서"/>
      <sheetName val="계통도갑지"/>
      <sheetName val="문학간접"/>
      <sheetName val="간접"/>
      <sheetName val="단가대비표"/>
      <sheetName val="금액"/>
      <sheetName val="Total"/>
      <sheetName val="공사비산출내역"/>
      <sheetName val="기계경비산출기준"/>
      <sheetName val="수량산출"/>
      <sheetName val="연습"/>
      <sheetName val="실행(ALT1)"/>
      <sheetName val="변수값"/>
      <sheetName val="중기상차"/>
      <sheetName val="AS복구"/>
      <sheetName val="중기터파기"/>
      <sheetName val="b_balju_cho"/>
      <sheetName val="내역서"/>
      <sheetName val="견적"/>
      <sheetName val="기준액"/>
      <sheetName val="기초단가"/>
      <sheetName val="별표집계"/>
      <sheetName val="BOJUNGGM"/>
      <sheetName val="실행(표지,갑,을)"/>
      <sheetName val="버스운행안내"/>
      <sheetName val="근태계획서"/>
      <sheetName val="예방접종계획"/>
      <sheetName val="변경내역"/>
      <sheetName val="토공"/>
      <sheetName val="nys"/>
      <sheetName val="조건"/>
      <sheetName val="공사설명서"/>
      <sheetName val="일위목록"/>
      <sheetName val="전차선로 물량표"/>
      <sheetName val="#REF"/>
      <sheetName val="자재"/>
      <sheetName val="공통(20-91)"/>
      <sheetName val="공사개요"/>
      <sheetName val="FB25JN"/>
      <sheetName val="가시설"/>
      <sheetName val="제출내역 (2)"/>
      <sheetName val="카렌스센터계량기설치공사"/>
      <sheetName val="토공총괄표"/>
      <sheetName val="6호기"/>
      <sheetName val="공사요율산출표"/>
      <sheetName val="결재판"/>
      <sheetName val="관접합및부설"/>
      <sheetName val="단가"/>
      <sheetName val="장비집계"/>
      <sheetName val="설계서(본관)"/>
      <sheetName val="16-1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계정"/>
      <sheetName val="관급자재"/>
      <sheetName val="폐기물"/>
      <sheetName val="자료"/>
      <sheetName val="수목표준대가"/>
      <sheetName val="데리네이타현황"/>
      <sheetName val="기본단가표"/>
      <sheetName val="계산서(곡선부)"/>
      <sheetName val="포장재료집계표"/>
      <sheetName val="요율"/>
      <sheetName val="노임단가"/>
      <sheetName val="갑지"/>
      <sheetName val="전기일위목록"/>
      <sheetName val="전기대가"/>
      <sheetName val="산출조서표지"/>
      <sheetName val="공량산출"/>
      <sheetName val="단가산출_목록"/>
      <sheetName val="을지"/>
      <sheetName val="계획금액"/>
      <sheetName val="전익자재"/>
      <sheetName val="2000.11월설계내역"/>
      <sheetName val="자재단가조사표-수목"/>
      <sheetName val="삭제금지단가"/>
      <sheetName val="단위단가"/>
      <sheetName val="2003상반기노임기준"/>
      <sheetName val="COVER"/>
      <sheetName val="다공관8"/>
      <sheetName val="다공관12"/>
      <sheetName val="다공관20"/>
      <sheetName val="다공관22"/>
      <sheetName val="영구ANCHOR(1사면)"/>
      <sheetName val="영구ANCHOR(8-2사면)"/>
      <sheetName val="격자블럭공"/>
      <sheetName val="격자블럭호표"/>
      <sheetName val="기초자료"/>
      <sheetName val="장비손료"/>
      <sheetName val="중기조종사 단위단가"/>
      <sheetName val="소비자가"/>
      <sheetName val="공구원가계산"/>
      <sheetName val="자재단가"/>
      <sheetName val="산출기초"/>
      <sheetName val="값"/>
      <sheetName val="시설물일위"/>
      <sheetName val="가설공사"/>
      <sheetName val="단가결정"/>
      <sheetName val="내역아"/>
      <sheetName val="울타리"/>
      <sheetName val="배수장토목공사비"/>
      <sheetName val="부대내역"/>
      <sheetName val="용역비내역-진짜"/>
      <sheetName val="세부내역"/>
      <sheetName val="증감내역서"/>
      <sheetName val="코드"/>
      <sheetName val="제잡비계산"/>
      <sheetName val="경영"/>
      <sheetName val="98년"/>
      <sheetName val="실적"/>
      <sheetName val="노임이"/>
      <sheetName val="Recovered_Sheet1"/>
      <sheetName val="수량계표"/>
      <sheetName val="일위산출"/>
      <sheetName val="건축-물가변동"/>
      <sheetName val="A-4"/>
      <sheetName val="자판실행"/>
      <sheetName val="WORK"/>
      <sheetName val="참조 (2)"/>
      <sheetName val="건축"/>
      <sheetName val="기초입력 DATA"/>
      <sheetName val="원가계산"/>
      <sheetName val="원가계산 (2)"/>
      <sheetName val="2호맨홀공제수량"/>
      <sheetName val="식재"/>
      <sheetName val="시설물"/>
      <sheetName val="식재출력용"/>
      <sheetName val="유지관리"/>
      <sheetName val="입찰견적보고서"/>
      <sheetName val="기준비용"/>
      <sheetName val="금액내역서"/>
      <sheetName val="70%"/>
      <sheetName val="직재"/>
      <sheetName val="재집"/>
      <sheetName val="적용공정"/>
      <sheetName val="내역서생태통로"/>
      <sheetName val="원가계산(생태통로)"/>
      <sheetName val="생태통로"/>
      <sheetName val="내역서(석산부지)"/>
      <sheetName val="원가계산(석산부지)"/>
      <sheetName val="석산부지녹화"/>
      <sheetName val="일위대가목록(식재)"/>
      <sheetName val="일위대가 (식재)"/>
      <sheetName val="자재단가(식재)"/>
      <sheetName val="노임단가(식재)"/>
      <sheetName val="실행대비"/>
      <sheetName val="설계예산서"/>
      <sheetName val="시멘트"/>
      <sheetName val="지급자재"/>
      <sheetName val="Sheet1 (2)"/>
      <sheetName val="-치수표(곡선부)"/>
      <sheetName val="단가산출서"/>
      <sheetName val="전체"/>
      <sheetName val="도급기성"/>
      <sheetName val="LP-S"/>
      <sheetName val="수목단가"/>
      <sheetName val="시설수량표"/>
      <sheetName val="식재수량표"/>
      <sheetName val="콘크스"/>
      <sheetName val="대비표"/>
      <sheetName val="갈현동"/>
      <sheetName val="제경비적용기준"/>
      <sheetName val="공사자료입력"/>
      <sheetName val="집계(공통)"/>
      <sheetName val="집계(건축-총괄)"/>
      <sheetName val="집계(건축-공동주택)"/>
      <sheetName val="집계(건축-업무)"/>
      <sheetName val="집계(건축-지하)"/>
      <sheetName val="집계(건축-근생)"/>
      <sheetName val="내역(건축-공동주택)"/>
      <sheetName val="집계(기계-총괄)"/>
      <sheetName val="집계(기계-공동주택)"/>
      <sheetName val="집계(기계-업무)"/>
      <sheetName val="집계(기계-지하)"/>
      <sheetName val="집계(기계-근생)"/>
      <sheetName val="집계(기계-복리)"/>
      <sheetName val="집계(토목)"/>
      <sheetName val="BID"/>
      <sheetName val="가설건물"/>
      <sheetName val="예산내역서"/>
      <sheetName val="총계"/>
      <sheetName val="이름표지정"/>
      <sheetName val="노임,재료비"/>
      <sheetName val="기타 정보통신공사"/>
      <sheetName val="설명"/>
      <sheetName val="평당공사비산정"/>
      <sheetName val="결재갑지"/>
      <sheetName val="신청서"/>
      <sheetName val="월간관리비"/>
      <sheetName val="산출근거"/>
      <sheetName val="재료단가"/>
      <sheetName val="임금단가"/>
      <sheetName val="장비목록표"/>
      <sheetName val="장비운전경비"/>
      <sheetName val="터파기및재료"/>
      <sheetName val="기초코드"/>
      <sheetName val="인건비"/>
      <sheetName val="전등설비"/>
      <sheetName val="경비"/>
      <sheetName val="1공구원가계산"/>
      <sheetName val="1공구원가계산서"/>
      <sheetName val="골조시행"/>
      <sheetName val="설계"/>
      <sheetName val="골조-APT 갑지"/>
      <sheetName val="토사(PE)"/>
      <sheetName val="입력"/>
      <sheetName val="안내"/>
      <sheetName val="DATA"/>
      <sheetName val="구조물5월기성내역"/>
      <sheetName val="총괄"/>
      <sheetName val="표_재료"/>
      <sheetName val="중기사용료산출근거"/>
      <sheetName val="단가산출2"/>
      <sheetName val="단가 및 재료비"/>
      <sheetName val="설계예산"/>
      <sheetName val="정부노임단가"/>
      <sheetName val="토목검측서"/>
      <sheetName val="CON'C"/>
      <sheetName val="표지 (2)"/>
      <sheetName val="부대tu"/>
      <sheetName val="팔당터널(1공구)"/>
      <sheetName val="전기"/>
      <sheetName val="설명서 "/>
      <sheetName val="토목"/>
      <sheetName val="106C0300"/>
      <sheetName val="iec"/>
      <sheetName val="ks"/>
      <sheetName val="선로정수"/>
      <sheetName val="9811"/>
      <sheetName val="Sheet15"/>
      <sheetName val="Sheet5"/>
      <sheetName val="3.바닥판  "/>
      <sheetName val="해외(원화)"/>
      <sheetName val="물가대비표"/>
      <sheetName val="6-1. 관개량조서"/>
      <sheetName val="재료값"/>
      <sheetName val="건축내역서"/>
      <sheetName val="L_RPTB02_01"/>
      <sheetName val="가감수량"/>
      <sheetName val="맨홀수량산출"/>
      <sheetName val="경비_원본"/>
      <sheetName val="조명시설"/>
      <sheetName val="1안"/>
      <sheetName val="기초1"/>
      <sheetName val="토목내역서"/>
      <sheetName val="자재단가2007.10"/>
      <sheetName val="자재단가2008.4"/>
      <sheetName val="11-2.아파트내역"/>
      <sheetName val="포장수량단위"/>
      <sheetName val="플랜트 설치"/>
      <sheetName val="토목(대안)"/>
      <sheetName val="화성태안9공구내역(실행)"/>
      <sheetName val="기계경비(시간당)"/>
      <sheetName val="램머"/>
      <sheetName val="참조(2)"/>
      <sheetName val="참조"/>
      <sheetName val="CC16-내역서"/>
      <sheetName val="INDEX  LIST"/>
      <sheetName val="빙장비사양"/>
      <sheetName val="장비사양"/>
      <sheetName val="7.계측제어"/>
      <sheetName val="6.동력"/>
      <sheetName val="13.방송공사"/>
      <sheetName val="15.소방공사"/>
      <sheetName val="12.옥외 방송공사"/>
      <sheetName val="8.옥외 보안등공사"/>
      <sheetName val="9.전등공사"/>
      <sheetName val="4.전력간선공사"/>
      <sheetName val="1.전력인입"/>
      <sheetName val="10.전열 공사"/>
      <sheetName val="11.전화공사"/>
      <sheetName val="5.CABLE TRAY"/>
      <sheetName val="3.피뢰공사"/>
      <sheetName val="14.TV공사"/>
      <sheetName val="기기리스트"/>
      <sheetName val="1.2 동력(철거)"/>
      <sheetName val="1.접지공사"/>
      <sheetName val="2000년1차"/>
      <sheetName val="2000전체분"/>
      <sheetName val="도급"/>
      <sheetName val="케이블트레이"/>
      <sheetName val="제경비율"/>
      <sheetName val="적용기준"/>
      <sheetName val="신표지1"/>
      <sheetName val="el\설계서\수목일위_XLS]데이타"/>
      <sheetName val="1공구_단가_(정원)"/>
      <sheetName val="1공구_단가_(산광)"/>
      <sheetName val="1공구_단가_(용호)"/>
      <sheetName val="간지_(2)"/>
      <sheetName val="2공구_단가(인성)"/>
      <sheetName val="2공구_단가(대동)"/>
      <sheetName val="2공구_단가(산광)"/>
      <sheetName val="1_토공"/>
      <sheetName val="2_배수공"/>
      <sheetName val="3_구조물공"/>
      <sheetName val="4_포장공"/>
      <sheetName val="지주목_및_비료산출기준"/>
      <sheetName val="PACKING_LIST"/>
      <sheetName val="el\설계서\수목일위_XLS"/>
      <sheetName val="1__설계예산서"/>
      <sheetName val="2__목차"/>
      <sheetName val="3_설계설명서"/>
      <sheetName val="4_시방서갑지"/>
      <sheetName val="5_시방서(일반시방서)"/>
      <sheetName val="6_시방서갑지(특기)"/>
      <sheetName val="7_예정공정표"/>
      <sheetName val="8__설계예산서"/>
      <sheetName val="16_설계서용지(갑)"/>
      <sheetName val="17__내역서갑지"/>
      <sheetName val="내_역_서"/>
      <sheetName val="일_위_대_가_표"/>
      <sheetName val="수_량_산_출_서"/>
      <sheetName val="AS포장복구_"/>
      <sheetName val="전차선로_물량표"/>
      <sheetName val="일위대가_"/>
      <sheetName val="준검_내역서"/>
      <sheetName val="제출내역_(2)"/>
      <sheetName val="참조_(2)"/>
      <sheetName val="2000_11월설계내역"/>
      <sheetName val="Sheet1_(2)"/>
      <sheetName val="중기조종사_단위단가"/>
      <sheetName val="원가계산_(2)"/>
      <sheetName val="입찰"/>
      <sheetName val="현경"/>
      <sheetName val="표  지"/>
      <sheetName val="기계경비"/>
      <sheetName val="소요자재"/>
      <sheetName val="노무산출서"/>
      <sheetName val="CTEMCOST"/>
      <sheetName val="인제내역"/>
      <sheetName val="내역갑지"/>
      <sheetName val="심사물량"/>
      <sheetName val="심사계산"/>
      <sheetName val="설계내역서"/>
      <sheetName val="년도별노임표"/>
      <sheetName val="중기목록표"/>
      <sheetName val="재료"/>
      <sheetName val="토공(우물통,기타) "/>
      <sheetName val="2.고용보험료산출근거"/>
      <sheetName val="DATA1"/>
      <sheetName val="목차"/>
      <sheetName val="산출내역서"/>
      <sheetName val="조경집계표"/>
      <sheetName val="7.원가계산서(품셈)"/>
      <sheetName val="조경내역서"/>
      <sheetName val="수량집계"/>
      <sheetName val="일위대가목록"/>
      <sheetName val="일위대가1"/>
      <sheetName val="단가산출근거 목록표"/>
      <sheetName val="단 가 산 출 근 거"/>
      <sheetName val="중기 목록표"/>
      <sheetName val="시간당 중기사용료"/>
      <sheetName val="노임단가목록"/>
      <sheetName val="환율및 기초자료"/>
      <sheetName val="순공사비내역서"/>
      <sheetName val="일위대가목록표"/>
      <sheetName val="기계경비목록"/>
      <sheetName val="단가산출목록"/>
      <sheetName val="노무비단가"/>
      <sheetName val="단목객토단위수량산출"/>
      <sheetName val="단위수량산출"/>
      <sheetName val="맹암거,초지"/>
      <sheetName val="대상수목수량"/>
      <sheetName val="을-ATYPE"/>
      <sheetName val="인건비 "/>
      <sheetName val="장비경비"/>
      <sheetName val="타공종이기"/>
      <sheetName val="판매시설"/>
      <sheetName val="설계총괄표"/>
      <sheetName val="공통가설"/>
      <sheetName val="노임단가표"/>
      <sheetName val="우수받이"/>
      <sheetName val="01"/>
      <sheetName val="21301동"/>
      <sheetName val="평가데이터"/>
      <sheetName val="연결임시"/>
      <sheetName val="00노임기준"/>
      <sheetName val="FOB발"/>
      <sheetName val="아파트"/>
      <sheetName val="시중노임단가"/>
      <sheetName val="아파트 내역"/>
      <sheetName val="전기공사"/>
      <sheetName val="지질조사"/>
      <sheetName val="2공구하도급내역서"/>
      <sheetName val="화장실"/>
      <sheetName val="산출근거(복구)"/>
      <sheetName val="단가표"/>
      <sheetName val="LOOKUP"/>
      <sheetName val="날개벽"/>
      <sheetName val="암거단위"/>
      <sheetName val="횡 연장"/>
      <sheetName val="30집계표"/>
      <sheetName val="내역(APT)"/>
      <sheetName val="세금자료"/>
      <sheetName val="설계명세서"/>
      <sheetName val="pier(각형)"/>
      <sheetName val="고유코드_설계"/>
      <sheetName val="원가data"/>
      <sheetName val="계정code"/>
      <sheetName val="산출(부하간선)"/>
      <sheetName val="적점"/>
      <sheetName val="토공수량"/>
      <sheetName val="설계내역"/>
      <sheetName val="공정표"/>
      <sheetName val="1-4-2.관(약)"/>
      <sheetName val="투자비"/>
      <sheetName val="조성원가DATA"/>
      <sheetName val="사업비"/>
      <sheetName val="총괄표"/>
      <sheetName val="배수장공사비명세서"/>
      <sheetName val="말고개터널조명전압강하"/>
      <sheetName val="계측제어설비"/>
      <sheetName val="중기집계"/>
      <sheetName val="토공사(흙막이)"/>
      <sheetName val="단가(긴급전화)"/>
      <sheetName val="상호참고자료"/>
      <sheetName val="발주처자료입력"/>
      <sheetName val="회사기본자료"/>
      <sheetName val="하자보증자료"/>
      <sheetName val="기술자자료입력"/>
      <sheetName val="배수내역"/>
      <sheetName val="참고사항"/>
      <sheetName val="근로자자료입력"/>
      <sheetName val="현장관리비"/>
      <sheetName val="산출내역서집계표"/>
      <sheetName val="말뚝지지력산정"/>
      <sheetName val="단가일람"/>
      <sheetName val="자재일람"/>
      <sheetName val="조경일람"/>
      <sheetName val="실행,원가 최종예상"/>
      <sheetName val="EARTH"/>
      <sheetName val="1단계"/>
      <sheetName val="수량산출(음암)"/>
      <sheetName val="에너지동"/>
      <sheetName val="대로근거"/>
      <sheetName val="중로근거"/>
      <sheetName val="기본단가"/>
      <sheetName val="입찰안"/>
      <sheetName val="화설내"/>
      <sheetName val="본사공가현황"/>
      <sheetName val="철콘"/>
      <sheetName val="JOIN(2span)"/>
      <sheetName val="바닥판"/>
      <sheetName val="주빔의 설계"/>
      <sheetName val="철근량산정및사용성검토"/>
      <sheetName val="입력DATA"/>
      <sheetName val="공사비증감"/>
      <sheetName val="BSD (2)"/>
      <sheetName val="원가계산하도"/>
      <sheetName val="일위집계(기존)"/>
      <sheetName val="DANGA"/>
      <sheetName val="정화조방수미장"/>
      <sheetName val="매채조회"/>
      <sheetName val="견적율"/>
      <sheetName val="Tool"/>
      <sheetName val="일위"/>
      <sheetName val="그림"/>
      <sheetName val="1-최종안"/>
      <sheetName val="사업분석-분양가결정"/>
      <sheetName val="일위대가목록표(1)"/>
      <sheetName val="일위대가표(1)"/>
      <sheetName val="일위대가목록표(2)"/>
      <sheetName val="일위대가표(2)"/>
      <sheetName val="자재단가조사서"/>
      <sheetName val="노임단가조사서"/>
      <sheetName val="산근1"/>
      <sheetName val="산근2"/>
      <sheetName val="산근3"/>
      <sheetName val="산근4"/>
      <sheetName val="산근5"/>
      <sheetName val="산근6"/>
      <sheetName val="산근7"/>
      <sheetName val="산근8"/>
      <sheetName val="산근9"/>
      <sheetName val="산근10"/>
      <sheetName val="산근11"/>
      <sheetName val="산근12"/>
      <sheetName val="산근13"/>
      <sheetName val="건설기계"/>
      <sheetName val="사급자재"/>
      <sheetName val="월별수입"/>
      <sheetName val="자재 집계표"/>
      <sheetName val="내역서1999.8최종"/>
      <sheetName val="기술자관련자료"/>
      <sheetName val="실행_ALT1_"/>
      <sheetName val="상부공철근집계(ABC)"/>
      <sheetName val="단가목록"/>
      <sheetName val="자재목록"/>
      <sheetName val="노임목록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약품설비"/>
      <sheetName val="원가계산서구조조정"/>
      <sheetName val="98수문일위"/>
      <sheetName val="내역(전체_금차)"/>
      <sheetName val="제경비_전체"/>
      <sheetName val="제경비_금차준공분"/>
      <sheetName val="COST"/>
      <sheetName val="주공 갑지"/>
      <sheetName val="시공"/>
      <sheetName val="매립"/>
      <sheetName val="램프"/>
      <sheetName val="토목주소"/>
      <sheetName val="프랜트면허"/>
      <sheetName val="8설7발"/>
      <sheetName val="24.보증금"/>
      <sheetName val="48일위(기존)"/>
      <sheetName val="설비내역서"/>
      <sheetName val="전기내역서"/>
      <sheetName val="시점교대"/>
      <sheetName val="구체"/>
      <sheetName val="좌측날개벽"/>
      <sheetName val="우측날개벽"/>
      <sheetName val="AL공사(원)"/>
      <sheetName val="코드표"/>
      <sheetName val="H-PILE수량집계"/>
      <sheetName val="7월11일"/>
      <sheetName val="안양동교 1안"/>
      <sheetName val="여과지동"/>
      <sheetName val="부표총괄"/>
      <sheetName val="9509"/>
      <sheetName val="★도급내역(2공구)"/>
      <sheetName val="밸브설치"/>
      <sheetName val="관련자료입력"/>
      <sheetName val="가로등"/>
      <sheetName val="단가(자재)"/>
      <sheetName val="단가(노임)"/>
      <sheetName val="기초목록"/>
      <sheetName val="쌍송교"/>
      <sheetName val="구조물공"/>
      <sheetName val="부대공"/>
      <sheetName val="배수공"/>
      <sheetName val="포장공"/>
      <sheetName val="G.R300경비"/>
      <sheetName val="갑지(추정)"/>
      <sheetName val="대창(함평)"/>
      <sheetName val="대창(장성)"/>
      <sheetName val="대창(함평)-창열"/>
      <sheetName val="협력업체"/>
      <sheetName val="현장관리비 산출내역"/>
      <sheetName val="99노임기준"/>
      <sheetName val="단가및재료비"/>
      <sheetName val="중기사용료"/>
      <sheetName val="골조물량"/>
      <sheetName val="총괄내역서(설계)"/>
      <sheetName val="수목_바_주목_"/>
      <sheetName val="CABLE SIZE-1"/>
      <sheetName val="예가표"/>
      <sheetName val="설계변경내역 98"/>
      <sheetName val="조내역"/>
      <sheetName val="직접경비호표"/>
      <sheetName val="총집계표"/>
      <sheetName val="토공연장"/>
      <sheetName val="유기공정"/>
      <sheetName val="기구조직"/>
      <sheetName val="맨홀수량집계"/>
      <sheetName val="장비투입계획"/>
      <sheetName val="직원투입계획"/>
      <sheetName val="입력란"/>
      <sheetName val="97노임단가"/>
      <sheetName val="지수"/>
      <sheetName val="날개벽(시점좌측)"/>
      <sheetName val="개요"/>
      <sheetName val="인원"/>
      <sheetName val="해평견적"/>
      <sheetName val="개별직종노임단가(2005.1)"/>
      <sheetName val="구간산출"/>
      <sheetName val="D-철근총괄"/>
      <sheetName val="1호인버트수량"/>
      <sheetName val="교각1"/>
      <sheetName val="단면 (2)"/>
      <sheetName val="input"/>
      <sheetName val="설계조건"/>
      <sheetName val="안정계산"/>
      <sheetName val="단면검토"/>
      <sheetName val="ABUT수량-A1"/>
      <sheetName val="을"/>
      <sheetName val="조건표"/>
      <sheetName val="직접노무비"/>
      <sheetName val="공사별 가중치 산출근거(토목)"/>
      <sheetName val="가중치근거(조경)"/>
      <sheetName val="공사별 가중치 산출근거(건축)"/>
      <sheetName val="공사비명세서"/>
      <sheetName val="기본정보입력"/>
      <sheetName val="기타_정보통신공사"/>
      <sheetName val="기초입력_DATA"/>
      <sheetName val="일위대가_(식재)"/>
      <sheetName val="내역서1999_8최종"/>
      <sheetName val="골조-APT_갑지"/>
      <sheetName val="단가_및_재료비"/>
      <sheetName val="11-2_아파트내역"/>
      <sheetName val="설명서_"/>
      <sheetName val="3_바닥판__"/>
      <sheetName val="6-1__관개량조서"/>
      <sheetName val="STEEL BOX 단면설계(SEC.8)"/>
      <sheetName val="Macro2"/>
      <sheetName val="Macro1"/>
      <sheetName val="단위수량"/>
      <sheetName val="1"/>
      <sheetName val="2"/>
      <sheetName val="3"/>
      <sheetName val="4"/>
      <sheetName val="5"/>
      <sheetName val="경비내역(을)-1"/>
      <sheetName val="공사진행"/>
      <sheetName val="00상노임"/>
      <sheetName val="방지책개소별명세"/>
      <sheetName val="수정"/>
      <sheetName val="설계변경총괄표(계산식)"/>
      <sheetName val="직원관련자료"/>
      <sheetName val="E.P.T수량산출서"/>
      <sheetName val="건설산출"/>
      <sheetName val="청제공기계일위대가"/>
      <sheetName val="설계서"/>
      <sheetName val="실행철강하도"/>
      <sheetName val="내역(원)"/>
      <sheetName val="갑지1"/>
      <sheetName val="견적서"/>
      <sheetName val="참조M"/>
      <sheetName val="차액보증"/>
      <sheetName val="단계별내역 (2)"/>
      <sheetName val="노임(1차)"/>
      <sheetName val="마산방향"/>
      <sheetName val="위치조서"/>
      <sheetName val="J01"/>
      <sheetName val="세골재  T2 변경 현황"/>
      <sheetName val="단가입력"/>
      <sheetName val="개비온집계"/>
      <sheetName val="개비온 단위"/>
      <sheetName val=" 상부공통집계(총괄)"/>
      <sheetName val="TABLE DB"/>
      <sheetName val="쌍용 data base"/>
      <sheetName val="LD"/>
      <sheetName val="경율산정"/>
      <sheetName val="구조"/>
      <sheetName val="철거산출근거"/>
      <sheetName val="백호우계수"/>
      <sheetName val="준공정산"/>
      <sheetName val="북제주원가"/>
      <sheetName val="내역표지"/>
      <sheetName val="증감대비"/>
      <sheetName val="crude.SLAB RE-bar"/>
      <sheetName val="총괄 내역서"/>
      <sheetName val="운반자료"/>
      <sheetName val="UPRI"/>
      <sheetName val="T13(P68~72,78)"/>
      <sheetName val="계장 품셈표"/>
      <sheetName val="3련 BOX"/>
      <sheetName val="공내역"/>
      <sheetName val="부하계산서"/>
      <sheetName val="단가산출1"/>
      <sheetName val="토공집계"/>
      <sheetName val="기계설비-물가변동"/>
      <sheetName val="배수통관(좌)"/>
      <sheetName val="설계예시"/>
      <sheetName val="예산갑지"/>
      <sheetName val="신︀"/>
      <sheetName val="현장식당(1)"/>
      <sheetName val="상반기손익차2총괄"/>
      <sheetName val="소방"/>
      <sheetName val="단위수량산출서"/>
      <sheetName val="인부노임"/>
      <sheetName val="COPING"/>
      <sheetName val="실행간접비용"/>
      <sheetName val="단가집"/>
      <sheetName val="Sheet4_x0000__x0000__x0000__x0000__x0000__x0000__x0000__x0010_[수목일위.XLS]가드레일산근_x0000_"/>
      <sheetName val="DC-O-4-S(설명서)"/>
      <sheetName val="VST재료산출"/>
      <sheetName val="시가지우회도로공내역서"/>
      <sheetName val="FCM"/>
      <sheetName val="ITEM"/>
      <sheetName val="각사별공사비분개 "/>
      <sheetName val="실행"/>
      <sheetName val="기준"/>
      <sheetName val="현장경상비"/>
      <sheetName val="상호참ᰖ〚_x0005_"/>
      <sheetName val="하수급견적대비"/>
      <sheetName val="교량하부공"/>
      <sheetName val="6PILE  (돌출)"/>
      <sheetName val="기둥(원형)"/>
      <sheetName val="가도공"/>
      <sheetName val="식재가격"/>
      <sheetName val="식재총괄"/>
      <sheetName val="사업비변경내역(96.9단가)"/>
      <sheetName val="내역서(전기)"/>
      <sheetName val="목록"/>
      <sheetName val="자재코드"/>
      <sheetName val="MOTOR"/>
      <sheetName val="건축일위"/>
      <sheetName val="그라우팅일위"/>
      <sheetName val="자재단가2007_10"/>
      <sheetName val="자재단가2008_4"/>
      <sheetName val="표지_(2)"/>
      <sheetName val="인건비_"/>
      <sheetName val="에너_x0000__x0000_"/>
      <sheetName val="단면가정"/>
      <sheetName val="비계공사"/>
      <sheetName val="산출2-동력"/>
      <sheetName val="산출3-전등"/>
      <sheetName val="산출4-조명제어"/>
      <sheetName val="산출5-전열"/>
      <sheetName val="산출7-유도등"/>
      <sheetName val="법면단"/>
      <sheetName val="석축설면"/>
      <sheetName val="법면설면"/>
      <sheetName val="석축단"/>
      <sheetName val="법면수집"/>
      <sheetName val="관리,공감"/>
      <sheetName val="J直材4"/>
      <sheetName val="플랜트_설치"/>
      <sheetName val="아파트_내역"/>
      <sheetName val="7_원가계산서(품셈)"/>
      <sheetName val="단가산출근거_목록표"/>
      <sheetName val="단_가_산_출_근_거"/>
      <sheetName val="중기_목록표"/>
      <sheetName val="시간당_중기사용료"/>
      <sheetName val="환율및_기초자료"/>
      <sheetName val="INDEX__LIST"/>
      <sheetName val="주빔의_설계"/>
      <sheetName val="CABLE_SIZE-1"/>
      <sheetName val="1-4-2_관(약)"/>
      <sheetName val="자재_집계표"/>
      <sheetName val="표__지"/>
      <sheetName val="횡_연장"/>
      <sheetName val="정산산출서(배수판)"/>
      <sheetName val="약품공급2"/>
      <sheetName val="원형1호맨홀토공수량"/>
      <sheetName val="총괄변경내역서"/>
      <sheetName val="A"/>
      <sheetName val="D"/>
      <sheetName val="수원공매수"/>
      <sheetName val="부안일위"/>
      <sheetName val="방수"/>
      <sheetName val="고시단가"/>
      <sheetName val="ELECTRIC"/>
      <sheetName val="본실행경비"/>
      <sheetName val="actual"/>
      <sheetName val="동문건설"/>
      <sheetName val="대비"/>
      <sheetName val="자단"/>
      <sheetName val="1,2,3,4,5단위수량"/>
      <sheetName val="99노임단가"/>
      <sheetName val="JUCKEYK"/>
      <sheetName val="공사명입력"/>
      <sheetName val="내역서01"/>
      <sheetName val="일위대가(긴급전화)"/>
      <sheetName val="긴급전화(단가)"/>
      <sheetName val="제경집계"/>
      <sheetName val="EL90"/>
      <sheetName val="공종별산출내역서"/>
      <sheetName val="포장복구집계"/>
      <sheetName val="입헾】"/>
      <sheetName val="본체"/>
      <sheetName val="SG"/>
      <sheetName val="경비내역(을)脸2"/>
      <sheetName val="7_계측제어"/>
      <sheetName val="6_동력"/>
      <sheetName val="13_방송공사"/>
      <sheetName val="000000"/>
      <sheetName val="경비내역(을)_x0000__x0000_"/>
      <sheetName val="간선계산"/>
      <sheetName val="경비내역(을)님ಔ"/>
      <sheetName val="경비내역(을)䪀ങ"/>
      <sheetName val="구조물철거타공정이월"/>
      <sheetName val="변경-C"/>
      <sheetName val="경비내역(을)_x0010__x0000_"/>
      <sheetName val="경비내역(을)拘Ϝ"/>
      <sheetName val="경율산정.XLS"/>
      <sheetName val="경비내역(을)ƫ_x0000_"/>
      <sheetName val="경비내역(을)趐ᆄ"/>
      <sheetName val="경비내역(을)嵘ᣆ"/>
      <sheetName val="월ԯ_x0000_缀"/>
      <sheetName val="월Ň԰"/>
      <sheetName val="월԰ԯ_x0000_"/>
      <sheetName val="램퀀"/>
      <sheetName val="기䩇ԯ"/>
      <sheetName val="월䩇ԯ"/>
      <sheetName val="월片ԯ"/>
      <sheetName val="월ကᙿ"/>
      <sheetName val="기怀፵ꈀ"/>
      <sheetName val="3단계"/>
      <sheetName val="2단계"/>
      <sheetName val="월԰瀀፮"/>
      <sheetName val="기怀፵"/>
      <sheetName val="기堀᎟鰀"/>
      <sheetName val="월堀᎟鰀"/>
      <sheetName val="단가조사"/>
      <sheetName val="결과조달"/>
      <sheetName val="마감물량"/>
      <sheetName val="날怀፵"/>
      <sheetName val="램怀"/>
      <sheetName val="FTRN20-총괄표"/>
      <sheetName val="램堀"/>
      <sheetName val="월별氀饿"/>
      <sheetName val="기԰_x0000_缀"/>
      <sheetName val="el_설계서_수목일위.XLS_데이타"/>
      <sheetName val="el_설계서_수목일위.XLS"/>
      <sheetName val="주관사업"/>
      <sheetName val="프랜怀፵"/>
      <sheetName val="월԰堀᎟"/>
      <sheetName val="Summary"/>
      <sheetName val="6. 안전관리비"/>
      <sheetName val="날԰_x0000_"/>
      <sheetName val="운반"/>
      <sheetName val="[수목일위.XLS][수목일위.XLS]el\설계서\수목일위"/>
      <sheetName val="[수목일위.XLS][수목일위.XLS]el_______12"/>
      <sheetName val="[수목일위.XLS][수목일위.XLS]el_______13"/>
      <sheetName val="[수목일위.XLS][수목일위.XLS]el_______10"/>
      <sheetName val="[수목일위.XLS][수목일위.XLS]el_______11"/>
      <sheetName val="el\설계서\수목일위_XLS]데이타1"/>
      <sheetName val="1공구_단가_(정원)1"/>
      <sheetName val="1공구_단가_(산광)1"/>
      <sheetName val="8.설치품셈"/>
      <sheetName val="잡비"/>
      <sheetName val="인건비(10)"/>
      <sheetName val="현장일보"/>
      <sheetName val="정거장"/>
      <sheetName val="길내기"/>
      <sheetName val="상촌터널실행"/>
      <sheetName val="기성2"/>
      <sheetName val="자재(원원+원대)"/>
      <sheetName val="세부내역서"/>
      <sheetName val="1.취수장"/>
      <sheetName val="산근"/>
      <sheetName val="귀래 설계 공내역서"/>
      <sheetName val="토적집계"/>
      <sheetName val="을지총괄"/>
      <sheetName val="3.고용보험료산출근거"/>
      <sheetName val="4.고용보험"/>
      <sheetName val="상세"/>
      <sheetName val="9GNG운반"/>
      <sheetName val="공사비예산서(토목분)"/>
      <sheetName val="DATA-UPS"/>
      <sheetName val="일위대가(계측기설치)"/>
      <sheetName val="공사비׃⿓"/>
      <sheetName val="주공 ׃⿓"/>
      <sheetName val="Sheet4_x0000__x0010_[수목일위.XLS]가드레일산근_x0000_耀_x000f_[수목일"/>
      <sheetName val="공사비_x0010__x0000_"/>
      <sheetName val="하중조건(평상시)"/>
      <sheetName val="현장관리׃"/>
      <sheetName val="주공 _x0010__x0000_"/>
      <sheetName val="토  공"/>
      <sheetName val="공賌㥛퐀"/>
      <sheetName val="총砀⫵܃"/>
      <sheetName val="98지급계획"/>
      <sheetName val="일위-1"/>
      <sheetName val="제잡비"/>
      <sheetName val="1SPAN"/>
      <sheetName val="3차설계"/>
      <sheetName val="내역을"/>
      <sheetName val="31.경비기본입력"/>
      <sheetName val="골막이(야매)"/>
      <sheetName val="4.설계예산내역서"/>
      <sheetName val="6.관급자재조서"/>
      <sheetName val="품신"/>
      <sheetName val="3.예정공정표"/>
      <sheetName val="7.청제공기계기구조서"/>
      <sheetName val="전체실행"/>
      <sheetName val="견적단가"/>
      <sheetName val="터널조도"/>
      <sheetName val="계약서"/>
      <sheetName val="마감LIST-1"/>
      <sheetName val="1.설계조건"/>
      <sheetName val="거래처등록"/>
      <sheetName val="참고자료"/>
      <sheetName val="은행코드"/>
      <sheetName val="연동내역"/>
      <sheetName val="매堀"/>
      <sheetName val="BQ(실행)"/>
      <sheetName val="재료수량(1)"/>
      <sheetName val="일위대가(1)"/>
      <sheetName val="FCþ"/>
      <sheetName val="제원및배치"/>
      <sheetName val="Scenario"/>
      <sheetName val="발주내역"/>
      <sheetName val="자재 집_x0005__x0003_"/>
      <sheetName val="_x0000__x0003__x0000__x0004_"/>
      <sheetName val="우수공"/>
      <sheetName val="토공사"/>
      <sheetName val="N賃率-職"/>
      <sheetName val="직접㰀᎕萀᎕"/>
      <sheetName val="가설공사내역"/>
      <sheetName val="401"/>
      <sheetName val="2)관접합"/>
      <sheetName val="월별수删"/>
      <sheetName val="우측날개_x0005_"/>
      <sheetName val="우측날개畠"/>
      <sheetName val="내역서1999.8최_x0005_"/>
      <sheetName val="입출재고현황 (2)"/>
      <sheetName val="설계명세서-2"/>
      <sheetName val="고압수량(철거)"/>
      <sheetName val="공량(전기)"/>
      <sheetName val="3.하중산정4.지지력"/>
      <sheetName val="계획"/>
      <sheetName val="재정비직인"/>
      <sheetName val="패널"/>
      <sheetName val="금리계산"/>
      <sheetName val="본선토량운반계산서(1)0"/>
      <sheetName val="제안서입력"/>
      <sheetName val="시설물단가표"/>
      <sheetName val="노무비단가표"/>
      <sheetName val="도급내역"/>
      <sheetName val="용수량(생활용수)"/>
      <sheetName val="연결관암거"/>
      <sheetName val="계정c԰_x0000_缀"/>
      <sheetName val="과세내역(세부)"/>
      <sheetName val="공사요율"/>
      <sheetName val="현장경비"/>
      <sheetName val="산皸_x001b_"/>
      <sheetName val="산碘&quot;"/>
      <sheetName val="산帖め"/>
      <sheetName val="산瞈_x001a_"/>
      <sheetName val="001"/>
      <sheetName val="직노"/>
      <sheetName val="증감대비표"/>
      <sheetName val="내역서 제출"/>
      <sheetName val="계수시트"/>
      <sheetName val="2.고용보험㥝〒_x0005__x0000_"/>
      <sheetName val="일대-1"/>
      <sheetName val="2.교량(신설)"/>
      <sheetName val="슬래브1"/>
      <sheetName val="1~9 하중계산"/>
      <sheetName val="하중계산"/>
      <sheetName val="ⴭⴭⴭⴭ"/>
      <sheetName val="08공임"/>
      <sheetName val="기중"/>
      <sheetName val="일위2"/>
      <sheetName val="입력데이터"/>
      <sheetName val="청천내"/>
      <sheetName val="Sheet17"/>
      <sheetName val="교각계산"/>
      <sheetName val="본실행_x0005__x0000_"/>
      <sheetName val="철근량산정및사용성검⩿"/>
      <sheetName val="충주"/>
      <sheetName val="구조_x0005__x0000_"/>
      <sheetName val="배수내_x0005_"/>
      <sheetName val="회사기_x0005__x0000_"/>
      <sheetName val="도배공사언고"/>
      <sheetName val="양재동 고향생각"/>
      <sheetName val="수리보고서비"/>
      <sheetName val="방수-수량산출서"/>
      <sheetName val="구리토평1전기"/>
      <sheetName val="견적의뢰"/>
      <sheetName val="P-산#1-1(WOWA1)"/>
      <sheetName val="입력자료"/>
      <sheetName val="총괄집계표"/>
      <sheetName val="토공실행"/>
      <sheetName val="산정표"/>
      <sheetName val="구조물"/>
      <sheetName val="도로정위치부표"/>
      <sheetName val="DB구축"/>
      <sheetName val="도로조사부표"/>
      <sheetName val="재정비내역"/>
      <sheetName val="입력변수"/>
      <sheetName val="지적고시내역"/>
      <sheetName val="예산명세서"/>
      <sheetName val="자료입력"/>
      <sheetName val="자재단가비교표"/>
      <sheetName val="voucher"/>
      <sheetName val="건축공사"/>
      <sheetName val="[수목일위.XLS][수목일위.XLS]el________8"/>
      <sheetName val="[수목일위.XLS][수목일위.XLS]el________9"/>
      <sheetName val="[수목일위.XLS][수목일위.XLS]el________6"/>
      <sheetName val="[수목일위.XLS][수목일위.XLS]el________7"/>
      <sheetName val="[수목일위.XLS][수목일위.XLS]el________4"/>
      <sheetName val="[수목일위.XLS][수목일위.XLS]el________5"/>
      <sheetName val="[수목일위.XLS][수목일위.XLS]el______102"/>
      <sheetName val="[수목일위.XLS][수목일위.XLS]el______103"/>
      <sheetName val="[수목일위.XLS][수목일위.XLS]el______100"/>
      <sheetName val="[수목일위.XLS][수목일위.XLS]el______101"/>
      <sheetName val="[수목일위.XLS][수목일위.XLS]el_______32"/>
      <sheetName val="[수목일위.XLS][수목일위.XLS]el_______33"/>
      <sheetName val="[수목일위.XLS][수목일위.XLS]el_______30"/>
      <sheetName val="[수목일위.XLS][수목일위.XLS]el_______31"/>
      <sheetName val="[수목일위.XLS][수목일위.XLS]el_______14"/>
      <sheetName val="[수목일위.XLS][수목일위.XLS]el_______15"/>
      <sheetName val="[수목일위.XLS][수목일위.XLS]el_______20"/>
      <sheetName val="[수목일위.XLS][수목일위.XLS]el_______21"/>
      <sheetName val="[수목일위.XLS][수목일위.XLS]el_______18"/>
      <sheetName val="[수목일위.XLS][수목일위.XLS]el_______19"/>
      <sheetName val="[수목일위.XLS][수목일위.XLS]el_______16"/>
      <sheetName val="[수목일위.XLS][수목일위.XLS]el_______17"/>
      <sheetName val="[수목일위.XLS][수목일위.XLS]el_______28"/>
      <sheetName val="[수목일위.XLS][수목일위.XLS]el_______29"/>
      <sheetName val="[수목일위.XLS][수목일위.XLS]el_______26"/>
      <sheetName val="[수목일위.XLS][수목일위.XLS]el_______27"/>
      <sheetName val="[수목일위.XLS][수목일위.XLS]el_______22"/>
      <sheetName val="[수목일위.XLS][수목일위.XLS]el_______23"/>
      <sheetName val="[수목일위.XLS][수목일위.XLS]el_______24"/>
      <sheetName val="[수목일위.XLS][수목일위.XLS]el_______25"/>
      <sheetName val="[수목일위.XLS][수목일위.XLS]el_______34"/>
      <sheetName val="[수목일위.XLS][수목일위.XLS]el_______35"/>
      <sheetName val="[수목일위.XLS][수목일위.XLS]el_______36"/>
      <sheetName val="[수목일위.XLS][수목일위.XLS]el_______37"/>
      <sheetName val="[수목일위.XLS][수목일위.XLS]el_______38"/>
      <sheetName val="[수목일위.XLS][수목일위.XLS]el_______39"/>
      <sheetName val="[수목일위.XLS][수목일위.XLS]el_______86"/>
      <sheetName val="[수목일위.XLS][수목일위.XLS]el_______87"/>
      <sheetName val="[수목일위.XLS][수목일위.XLS]el_______80"/>
      <sheetName val="[수목일위.XLS][수목일위.XLS]el_______81"/>
      <sheetName val="[수목일위.XLS][수목일위.XLS]el_______52"/>
      <sheetName val="[수목일위.XLS][수목일위.XLS]el_______53"/>
      <sheetName val="[수목일위.XLS][수목일위.XLS]el_______50"/>
      <sheetName val="[수목일위.XLS][수목일위.XLS]el_______51"/>
      <sheetName val="[수목일위.XLS][수목일위.XLS]el_______42"/>
      <sheetName val="[수목일위.XLS][수목일위.XLS]el_______43"/>
      <sheetName val="[수목일위.XLS][수목일위.XLS]el_______40"/>
      <sheetName val="[수목일위.XLS][수목일위.XLS]el_______41"/>
      <sheetName val="[수목일위.XLS][수목일위.XLS]el_______46"/>
      <sheetName val="[수목일위.XLS][수목일위.XLS]el_______47"/>
      <sheetName val="[수목일위.XLS][수목일위.XLS]el_______44"/>
      <sheetName val="[수목일위.XLS][수목일위.XLS]el_______45"/>
      <sheetName val="[수목일위.XLS][수목일위.XLS]el_______48"/>
      <sheetName val="[수목일위.XLS][수목일위.XLS]el_______49"/>
      <sheetName val="[수목일위.XLS][수목일위.XLS]el_______72"/>
      <sheetName val="[수목일위.XLS][수목일위.XLS]el_______73"/>
      <sheetName val="[수목일위.XLS][수목일위.XLS]el_______70"/>
      <sheetName val="[수목일위.XLS][수목일위.XLS]el_______71"/>
      <sheetName val="[수목일위.XLS][수목일위.XLS]el_______60"/>
      <sheetName val="[수목일위.XLS][수목일위.XLS]el_______61"/>
      <sheetName val="[수목일위.XLS][수목일위.XLS]el_______54"/>
      <sheetName val="[수목일위.XLS][수목일위.XLS]el_______55"/>
      <sheetName val="[수목일위.XLS][수목일위.XLS]el_______56"/>
      <sheetName val="[수목일위.XLS][수목일위.XLS]el_______57"/>
      <sheetName val="[수목일위.XLS][수목일위.XLS]el_______58"/>
      <sheetName val="[수목일위.XLS][수목일위.XLS]el_______59"/>
      <sheetName val="[수목일위.XLS][수목일위.XLS]el_______62"/>
      <sheetName val="[수목일위.XLS][수목일위.XLS]el_______63"/>
      <sheetName val="[수목일위.XLS][수목일위.XLS]el_______64"/>
      <sheetName val="[수목일위.XLS][수목일위.XLS]el_______65"/>
      <sheetName val="[수목일위.XLS][수목일위.XLS]el_______66"/>
      <sheetName val="[수목일위.XLS][수목일위.XLS]el_______67"/>
      <sheetName val="[수목일위.XLS][수목일위.XLS]el_______68"/>
      <sheetName val="[수목일위.XLS][수목일위.XLS]el_______69"/>
      <sheetName val="[수목일위.XLS][수목일위.XLS]el_______74"/>
      <sheetName val="[수목일위.XLS][수목일위.XLS]el_______75"/>
      <sheetName val="[수목일위.XLS][수목일위.XLS]el_______76"/>
      <sheetName val="[수목일위.XLS][수목일위.XLS]el_______77"/>
      <sheetName val="[수목일위.XLS][수목일위.XLS]el_______78"/>
      <sheetName val="[수목일위.XLS][수목일위.XLS]el_______79"/>
      <sheetName val="[수목일위.XLS][수목일위.XLS]el_______82"/>
      <sheetName val="[수목일위.XLS][수목일위.XLS]el_______83"/>
      <sheetName val="[수목일위.XLS][수목일위.XLS]el_______84"/>
      <sheetName val="[수목일위.XLS][수목일위.XLS]el_______85"/>
      <sheetName val="[수목일위.XLS][수목일위.XLS]el_______92"/>
      <sheetName val="[수목일위.XLS][수목일위.XLS]el_______93"/>
      <sheetName val="[수목일위.XLS][수목일위.XLS]el_______90"/>
      <sheetName val="[수목일위.XLS][수목일위.XLS]el_______91"/>
      <sheetName val="[수목일위.XLS][수목일위.XLS]el_______88"/>
      <sheetName val="[수목일위.XLS][수목일위.XLS]el_______89"/>
      <sheetName val="미사용현황"/>
      <sheetName val="코드시트"/>
      <sheetName val="사용자료"/>
      <sheetName val="예산서"/>
      <sheetName val="A2"/>
      <sheetName val="회사기헾】_x0005_"/>
      <sheetName val="회사기奐'妜"/>
      <sheetName val="개산공사비"/>
      <sheetName val="전계가"/>
      <sheetName val="직접경비"/>
      <sheetName val="직접인건비"/>
      <sheetName val="5. 현장관리비(new) "/>
      <sheetName val="도급원가"/>
      <sheetName val="유동표"/>
      <sheetName val="슬래브"/>
      <sheetName val="하자보증자Á"/>
      <sheetName val="토적표"/>
      <sheetName val="배수공수집"/>
      <sheetName val="가감수량(2호)"/>
      <sheetName val="맨홀수량산출(2호)"/>
      <sheetName val="48수량"/>
      <sheetName val="49일위"/>
      <sheetName val="22일위"/>
      <sheetName val="49수량"/>
      <sheetName val="1공구_단가_(용호)1"/>
      <sheetName val="간지_(2)1"/>
      <sheetName val="2공구_단가(인성)1"/>
      <sheetName val="2공구_단가(대동)1"/>
      <sheetName val="총괄내역"/>
      <sheetName val="관공일위대가"/>
      <sheetName val="guard(mac)"/>
      <sheetName val="접합 및 부설 "/>
      <sheetName val="발주내역서"/>
      <sheetName val="기본일위"/>
      <sheetName val="[수목일위.XLS]el\설계서\수목일위_XLS]데이타"/>
      <sheetName val="[수목일위.XLS]el\설계서\수목일위_XLS"/>
      <sheetName val="[수목일위.XLS]el\설계서\수목일위_XLS]데이타1"/>
      <sheetName val="[수목일위.XLS][수목일위.XLS][수목일위.XLS]e"/>
      <sheetName val="대창토공"/>
      <sheetName val="인부노임단가"/>
      <sheetName val="3차"/>
      <sheetName val="환경기계공정표 (3)"/>
      <sheetName val="건설기계사용료목록"/>
      <sheetName val="자재단가조사"/>
      <sheetName val="피해현황"/>
      <sheetName val="피해현황 (수량합계)"/>
      <sheetName val="도급예산내역서총/_x0000_"/>
      <sheetName val="도급예산내역서총︀㳕"/>
      <sheetName val="배수장공사비명_x0000__x0000_"/>
      <sheetName val="배수장공사비명菈_x0019_"/>
      <sheetName val="도급예산내역서총저ᦃ"/>
      <sheetName val="도급예산내역서총︀ᣕ"/>
      <sheetName val="도급예산내역서총䈀"/>
      <sheetName val="도급예산내역서총㠀ⱴ"/>
      <sheetName val="배수장공사비명헾⿘"/>
      <sheetName val="배수장공사비명쁈."/>
      <sheetName val="도급예산내역서총䠀ㆿ"/>
      <sheetName val="도급예산䒿︀鯕ԯ_x0000_"/>
      <sheetName val="도급예산䈀ԯ_x0000_缀_x0000_"/>
      <sheetName val="도급예산䈀ԯ_x0000_缀_x0000_"/>
      <sheetName val="배수장공사비명橂⼢"/>
      <sheetName val="배수장공사비명鐰,"/>
      <sheetName val="도급예산내역서총䈀뭪"/>
      <sheetName val="도급예산䈀_xdf6a_ԯ_x0000_缀_x0000_"/>
      <sheetName val="내역(전0_x0000_á_x0000_"/>
      <sheetName val="도급예산내역서총䠀⻀"/>
      <sheetName val="8설7︀"/>
      <sheetName val="시점匰,"/>
      <sheetName val="[수목일위.XLS][수목일위.XLS]el_______98"/>
      <sheetName val="[수목일위.XLS][수목일위.XLS]el_______99"/>
      <sheetName val="[수목일위.XLS][수목일위.XLS]el_______94"/>
      <sheetName val="[수목일위.XLS][수목일위.XLS]el_______95"/>
      <sheetName val="[수목일위.XLS][수목일위.XLS]el_______96"/>
      <sheetName val="[수목일위.XLS][수목일위.XLS]el_______97"/>
      <sheetName val="[수목일위.XLS][수목일위.XLS]el______108"/>
      <sheetName val="[수목일위.XLS][수목일위.XLS]el______109"/>
      <sheetName val="[수목일위.XLS][수목일위.XLS]el______110"/>
      <sheetName val="[수목일위.XLS][수목일위.XLS]el______111"/>
      <sheetName val="[수목일위.XLS][수목일위.XLS]el______104"/>
      <sheetName val="[수목일위.XLS][수목일위.XLS]el______105"/>
      <sheetName val="[수목일위.XLS][수목일위.XLS]el______106"/>
      <sheetName val="[수목일위.XLS][수목일위.XLS]el______107"/>
      <sheetName val="[수목일위.XLS][수목일위.XLS]el______112"/>
      <sheetName val="[수목일위.XLS][수목일위.XLS]el______113"/>
      <sheetName val="[수목일위.XLS][수목일위.XLS]el______114"/>
      <sheetName val="[수목일위.XLS][수목일위.XLS]el______115"/>
      <sheetName val="단가조건(02년)"/>
      <sheetName val="unitpric"/>
      <sheetName val="노임자재단가"/>
      <sheetName val="noyim"/>
      <sheetName val="산출1"/>
      <sheetName val="강원소나무"/>
      <sheetName val="낙엽송"/>
      <sheetName val="상수리"/>
      <sheetName val="신갈"/>
      <sheetName val="잣나무"/>
      <sheetName val="TOTAL_BOQ"/>
      <sheetName val="취수탑"/>
      <sheetName val="도급예산내역서총㔀቎"/>
      <sheetName val="수량산출표"/>
      <sheetName val="댐구조도"/>
      <sheetName val="세월교산출기초"/>
      <sheetName val="U-TYPE(1)"/>
      <sheetName val="내역서(기계)"/>
      <sheetName val="비목군분류일위"/>
      <sheetName val="간접비"/>
      <sheetName val="전기내역1"/>
      <sheetName val="00000"/>
      <sheetName val="세부"/>
      <sheetName val="품셈표"/>
      <sheetName val="구헾"/>
      <sheetName val="품셈 "/>
      <sheetName val="종배수관"/>
      <sheetName val="일위대가-1"/>
      <sheetName val="criteria(enlc)"/>
      <sheetName val="단위자갈수량1"/>
      <sheetName val="초기화면"/>
      <sheetName val="노임,적용율"/>
      <sheetName val="1.토공집계표"/>
      <sheetName val="단가적용"/>
      <sheetName val="에԰_x0000_缀"/>
      <sheetName val="공사비 증감 내역서"/>
      <sheetName val="정렬"/>
      <sheetName val="용역비내역_진짜"/>
      <sheetName val="A LINE"/>
      <sheetName val="동해title"/>
      <sheetName val="원가계산서_x0005__x0000__x0000_"/>
      <sheetName val="대치판정"/>
      <sheetName val="costing_CV"/>
      <sheetName val="Pipe"/>
      <sheetName val="3차준공"/>
      <sheetName val="수_x0005_"/>
      <sheetName val="수僰"/>
      <sheetName val="h-013211-2"/>
      <sheetName val="AL공사԰"/>
      <sheetName val="AL공԰԰"/>
      <sheetName val="전력"/>
      <sheetName val="노무,재료"/>
      <sheetName val="기록대장"/>
      <sheetName val="조명율표"/>
      <sheetName val="JUCK"/>
      <sheetName val="기자재비"/>
      <sheetName val="견적대비표"/>
      <sheetName val="수안보-MBR1"/>
      <sheetName val="빙축열"/>
      <sheetName val="지수적용공사비내역서"/>
      <sheetName val="조경일0"/>
      <sheetName val="기성내역"/>
      <sheetName val="실행내역서 "/>
      <sheetName val="자재비"/>
      <sheetName val="주공 _x0005__x0000_"/>
      <sheetName val="24.보증금(전신전화가입권)"/>
      <sheetName val="IHS"/>
      <sheetName val="가공비"/>
      <sheetName val="상부공"/>
      <sheetName val="설֮㖮"/>
      <sheetName val="총괄,내역"/>
      <sheetName val="[수목일위.XLS][수목일위.XLS]el______116"/>
      <sheetName val="[수목일위.XLS][수목일위.XLS]el______117"/>
      <sheetName val="[수목일위.XLS][수목일위.XLS]el______126"/>
      <sheetName val="[수목일위.XLS][수목일위.XLS]el______127"/>
      <sheetName val="[수목일위.XLS][수목일위.XLS]el______118"/>
      <sheetName val="[수목일위.XLS][수목일위.XLS]el______119"/>
      <sheetName val="[수목일위.XLS][수목일위.XLS]el______180"/>
      <sheetName val="[수목일위.XLS][수목일위.XLS]el______181"/>
      <sheetName val="[수목일위.XLS][수목일위.XLS]el______120"/>
      <sheetName val="[수목일위.XLS][수목일위.XLS]el______121"/>
      <sheetName val="[수목일위.XLS][수목일위.XLS]el______122"/>
      <sheetName val="[수목일위.XLS][수목일위.XLS]el______123"/>
      <sheetName val="[수목일위.XLS][수목일위.XLS]el______124"/>
      <sheetName val="[수목일위.XLS][수목일위.XLS]el______125"/>
      <sheetName val="[수목일위.XLS][수목일위.XLS]el______130"/>
      <sheetName val="[수목일위.XLS][수목일위.XLS]el______131"/>
      <sheetName val="[수목일위.XLS][수목일위.XLS]el______128"/>
      <sheetName val="[수목일위.XLS][수목일위.XLS]el______129"/>
      <sheetName val="[수목일위.XLS][수목일위.XLS]el______132"/>
      <sheetName val="[수목일위.XLS][수목일위.XLS]el______133"/>
      <sheetName val="[수목일위.XLS][수목일위.XLS]el______158"/>
      <sheetName val="[수목일위.XLS][수목일위.XLS]el______159"/>
      <sheetName val="[수목일위.XLS][수목일위.XLS]el______134"/>
      <sheetName val="[수목일위.XLS][수목일위.XLS]el______135"/>
      <sheetName val="[수목일위.XLS][수목일위.XLS]el______136"/>
      <sheetName val="[수목일위.XLS][수목일위.XLS]el______137"/>
      <sheetName val="[수목일위.XLS][수목일위.XLS]el______138"/>
      <sheetName val="[수목일위.XLS][수목일위.XLS]el______139"/>
      <sheetName val="[수목일위.XLS][수목일위.XLS]el______140"/>
      <sheetName val="[수목일위.XLS][수목일위.XLS]el______141"/>
      <sheetName val="[수목일위.XLS][수목일위.XLS]el______142"/>
      <sheetName val="[수목일위.XLS][수목일위.XLS]el______143"/>
      <sheetName val="[수목일위.XLS][수목일위.XLS]el______144"/>
      <sheetName val="[수목일위.XLS][수목일위.XLS]el______145"/>
      <sheetName val="[수목일위.XLS][수목일위.XLS]el______146"/>
      <sheetName val="[수목일위.XLS][수목일위.XLS]el______147"/>
      <sheetName val="[수목일위.XLS][수목일위.XLS]el______148"/>
      <sheetName val="[수목일위.XLS][수목일위.XLS]el______149"/>
      <sheetName val="[수목일위.XLS][수목일위.XLS]el______150"/>
      <sheetName val="[수목일위.XLS][수목일위.XLS]el______151"/>
      <sheetName val="[수목일위.XLS][수목일위.XLS]el______152"/>
      <sheetName val="[수목일위.XLS][수목일위.XLS]el______153"/>
      <sheetName val="[수목일위.XLS][수목일위.XLS]el______154"/>
      <sheetName val="[수목일위.XLS][수목일위.XLS]el______155"/>
      <sheetName val="[수목일위.XLS][수목일위.XLS]el______156"/>
      <sheetName val="[수목일위.XLS][수목일위.XLS]el______157"/>
      <sheetName val="[수목일위.XLS][수목일위.XLS]el______160"/>
      <sheetName val="[수목일위.XLS][수목일위.XLS]el______161"/>
      <sheetName val="[수목일위.XLS][수목일위.XLS]el______168"/>
      <sheetName val="[수목일위.XLS][수목일위.XLS]el______169"/>
      <sheetName val="[수목일위.XLS][수목일위.XLS]el______162"/>
      <sheetName val="[수목일위.XLS][수목일위.XLS]el______163"/>
      <sheetName val="[수목일위.XLS][수목일위.XLS]el______164"/>
      <sheetName val="[수목일위.XLS][수목일위.XLS]el______165"/>
      <sheetName val="[수목일위.XLS][수목일위.XLS]el______166"/>
      <sheetName val="[수목일위.XLS][수목일위.XLS]el______167"/>
      <sheetName val="[수목일위.XLS][수목일위.XLS]el______170"/>
      <sheetName val="[수목일위.XLS][수목일위.XLS]el______171"/>
      <sheetName val="[수목일위.XLS][수목일위.XLS]el______172"/>
      <sheetName val="[수목일위.XLS][수목일위.XLS]el______173"/>
      <sheetName val="[수목일위.XLS][수목일위.XLS]el______174"/>
      <sheetName val="[수목일위.XLS][수목일위.XLS]el______175"/>
      <sheetName val="[수목일위.XLS][수목일위.XLS]el______176"/>
      <sheetName val="[수목일위.XLS][수목일위.XLS]el______177"/>
      <sheetName val="[수목일위.XLS][수목일위.XLS]el______178"/>
      <sheetName val="[수목일위.XLS][수목일위.XLS]el______179"/>
      <sheetName val="[수목일위.XLS][수목일위.XLS]el______192"/>
      <sheetName val="[수목일위.XLS][수목일위.XLS]el______193"/>
      <sheetName val="군남내역서"/>
      <sheetName val="C3"/>
      <sheetName val="소렀"/>
      <sheetName val="회계코드"/>
      <sheetName val="공사코드"/>
      <sheetName val="관리부"/>
      <sheetName val="정산"/>
      <sheetName val="청구분"/>
      <sheetName val="총무부"/>
      <sheetName val="1.2 동력(철ᰀ፜"/>
      <sheetName val="Front"/>
      <sheetName val="wall"/>
      <sheetName val="공조기"/>
      <sheetName val="공조기휀"/>
      <sheetName val="AHU집계"/>
      <sheetName val="공량산출서"/>
      <sheetName val="물가자료"/>
      <sheetName val="부대︀"/>
      <sheetName val="공사비총괄표"/>
      <sheetName val="율적용"/>
      <sheetName val="노임변동률"/>
      <sheetName val="04년부품"/>
      <sheetName val="차도조도계산"/>
      <sheetName val="노단"/>
      <sheetName val="토목을"/>
      <sheetName val="참조-(1)"/>
      <sheetName val="견적렀"/>
      <sheetName val="옹벽"/>
      <sheetName val="암거(내역)"/>
      <sheetName val="2공구_단가렀቟԰_x0000_"/>
      <sheetName val="X17-TOTAL"/>
      <sheetName val="중간부"/>
      <sheetName val="공사계획서"/>
      <sheetName val="세목전체"/>
      <sheetName val="S0"/>
      <sheetName val="관리동"/>
      <sheetName val="장문교(대전)"/>
      <sheetName val="단가적용(터널)"/>
      <sheetName val="단위가격"/>
      <sheetName val="단위가격_할증"/>
      <sheetName val="연수동"/>
      <sheetName val="AL공사ԯ_x0000_缀"/>
      <sheetName val="Sheet6"/>
      <sheetName val="6.송금의뢰내역서"/>
      <sheetName val="기본설정"/>
      <sheetName val="적격"/>
      <sheetName val="소방 하 내역"/>
      <sheetName val="카펫타일"/>
      <sheetName val="경산"/>
      <sheetName val="변동인원"/>
      <sheetName val="소야공정계획표"/>
      <sheetName val="산출내역집계표"/>
      <sheetName val="el\설계서\수목일︀ᇕ԰_x0000_缀_x0000__x0000__x0000_Ȁ"/>
      <sheetName val="el\설계서\수목일︀ᇕ԰_x0000_缀_x0000__x0000__x0000_焀"/>
      <sheetName val="TYPE집계표"/>
      <sheetName val="자재⸀朋"/>
      <sheetName val="단계별내역 (丵〒"/>
      <sheetName val="8.옥외᐀ባ혀腺԰_x0000_"/>
      <sheetName val="수지표"/>
      <sheetName val="실행내역"/>
      <sheetName val="원가계산서구조조ԯ"/>
      <sheetName val="원가계산서구조조ꠀ"/>
      <sheetName val="5_시방서(일반시丵〒_x0005_"/>
      <sheetName val="I一般比"/>
      <sheetName val="설계산출기怀"/>
      <sheetName val="2공구_단가(산광)1"/>
      <sheetName val="1_토공1"/>
      <sheetName val="2_배수공1"/>
      <sheetName val="3_구조물공1"/>
      <sheetName val="4_포장공1"/>
      <sheetName val="PACKING_LIST1"/>
      <sheetName val="지주목_및_비료산출기준1"/>
      <sheetName val="el\설계서\수목일위_XLS1"/>
      <sheetName val="1__설계예산서1"/>
      <sheetName val="2__목차1"/>
      <sheetName val="3_설계설명서1"/>
      <sheetName val="4_시방서갑지1"/>
      <sheetName val="5_시방서(일반시방서)1"/>
      <sheetName val="6_시방서갑지(특기)1"/>
      <sheetName val="7_예정공정표1"/>
      <sheetName val="8__설계예산서1"/>
      <sheetName val="16_설계서용지(갑)1"/>
      <sheetName val="17__내역서갑지1"/>
      <sheetName val="내_역_서1"/>
      <sheetName val="일_위_대_가_표1"/>
      <sheetName val="수_량_산_출_서1"/>
      <sheetName val="전차선로_물량표1"/>
      <sheetName val="AS포장복구_1"/>
      <sheetName val="일위대가_1"/>
      <sheetName val="준검_내역서1"/>
      <sheetName val="8.PILE  (돌출)"/>
      <sheetName val="분석대장"/>
      <sheetName val="base"/>
      <sheetName val="실행철강렀቟"/>
      <sheetName val="규격 단가표"/>
      <sheetName val="BSD_(2)"/>
      <sheetName val="간접1"/>
      <sheetName val="상호참고怀፵"/>
      <sheetName val="실행,원怀፵ቇ԰_x0000_"/>
      <sheetName val="실행,원삾ፐቇ԰_x0000_"/>
      <sheetName val="상호참고ꃈፐ"/>
      <sheetName val="철근량산정및사용성검窨"/>
      <sheetName val="공挔_x0012_"/>
      <sheetName val="철근량산정및사용성검竈"/>
      <sheetName val="중기일위대가"/>
      <sheetName val="CSCHEDUL"/>
      <sheetName val="대전-교대(A1-A2)"/>
      <sheetName val="산㗇቎"/>
      <sheetName val="취수탑공사비"/>
      <sheetName val="기초처리공사비"/>
      <sheetName val="복통공사비"/>
      <sheetName val="진입도로공사비"/>
      <sheetName val="시험비"/>
      <sheetName val="가제당공사비"/>
      <sheetName val="토취장복구"/>
      <sheetName val="철근량산정및사용성검僀"/>
      <sheetName val="철근량산정및锼_x0013_閄_x0013_๿"/>
      <sheetName val="철근량산정및사용성검๿"/>
      <sheetName val="실행,원䀀ኀ㠀ኃᘀ腞"/>
      <sheetName val="철근량산정및사용성검炜"/>
      <sheetName val="철근량산정및사용성锼_x0013_"/>
      <sheetName val="철근량산정및사용성검锼"/>
      <sheetName val="실행,원᐀ባ搀腳԰_x0000_"/>
      <sheetName val="공傠_x0013_"/>
      <sheetName val="철근량산정및사용성검瓨"/>
      <sheetName val="철근량산정및畠_x0013_䌢〚_x0005_"/>
      <sheetName val="실행,원惇፵∀ᩃ԰_x0000_"/>
      <sheetName val="상호참고堀᎟"/>
      <sheetName val="내역서1999.8최저"/>
      <sheetName val="철근량산정및사용성검芨"/>
      <sheetName val="철근량산정및사용성검襨"/>
      <sheetName val="적ꠀ"/>
      <sheetName val="철근량산정및竈_x0013_笌_x0013_헾"/>
      <sheetName val="상호참고壈᎟"/>
      <sheetName val="상호참고자堀"/>
      <sheetName val="상호참고자ꠀ"/>
      <sheetName val="상호참고자저"/>
      <sheetName val="철근량산정및사용성검齘"/>
      <sheetName val="상호참고죈፺"/>
      <sheetName val="개비온집쀀"/>
      <sheetName val="실행,원堀᎟鰀᎟︀ᇕ"/>
      <sheetName val="철근량산정및齘_x0013_龜_x0013_헾"/>
      <sheetName val="개비온집ꀀ"/>
      <sheetName val="현장관리窨"/>
      <sheetName val="공窨_x0013_"/>
      <sheetName val="송도(A3)-가야"/>
      <sheetName val="금융비용"/>
      <sheetName val="변경내역서"/>
      <sheetName val="신규일위목록"/>
      <sheetName val="초"/>
      <sheetName val="배저ᕰ㔀"/>
      <sheetName val="신청내역"/>
      <sheetName val="난방방식분류"/>
      <sheetName val="공사정보입력"/>
      <sheetName val="양촌면도평리"/>
      <sheetName val="작성"/>
      <sheetName val="5.2.6~7공사요율"/>
      <sheetName val="품목납기"/>
      <sheetName val="실행내역(10.13)"/>
      <sheetName val="협력丵⽙"/>
      <sheetName val="물량산출"/>
      <sheetName val="도"/>
      <sheetName val="공사비집계표"/>
      <sheetName val="남양구조시험동"/>
      <sheetName val="교대"/>
      <sheetName val="일위대가단가표"/>
      <sheetName val="내역1"/>
      <sheetName val="7월1帔⿪"/>
      <sheetName val="수로BOX"/>
      <sheetName val="집수정(600-700)"/>
      <sheetName val="원가蠀ᎊ찀ᎊ"/>
      <sheetName val="설계ᎃ"/>
      <sheetName val="일위대가목차"/>
      <sheetName val="간선"/>
      <sheetName val="전압"/>
      <sheetName val="조도"/>
      <sheetName val="동력"/>
      <sheetName val="계정과목"/>
      <sheetName val="현장구분"/>
      <sheetName val="비계缀ᴪ"/>
      <sheetName val="비계ꀀ᩶"/>
      <sheetName val="재료비단가"/>
      <sheetName val="월별수唀"/>
      <sheetName val="월별수徸"/>
      <sheetName val="기안"/>
      <sheetName val="(3.품질관리 시험 총괄표)"/>
      <sheetName val="(1)본선수량집계"/>
      <sheetName val="견적기준"/>
      <sheetName val="기준표"/>
      <sheetName val="하부철근수량"/>
      <sheetName val="경상비"/>
      <sheetName val="연돌일위집계"/>
      <sheetName val="2BOX본체"/>
      <sheetName val="1차네트공정"/>
      <sheetName val="철_xdc00_"/>
      <sheetName val="철ᰀ"/>
      <sheetName val="TYPE-1"/>
      <sheetName val="단계별내역 (헾】"/>
      <sheetName val="도급예산헾】_x0005__x0000_"/>
      <sheetName val="배수장공사비명ꀀፐ"/>
      <sheetName val="배수장공사비명䀀፣"/>
      <sheetName val="단계별내역 (贸_x0013_"/>
      <sheetName val="단계별내역 (⩿〚"/>
      <sheetName val="단계별내역 (齘_x0013_"/>
      <sheetName val="단계별내역 (尜_x0013_"/>
      <sheetName val="단계별내역 (徸〒"/>
      <sheetName val="집계"/>
      <sheetName val="단계별내역 (橂】"/>
      <sheetName val="45,46"/>
      <sheetName val="단  가  대  비  표"/>
      <sheetName val="일  위  대  가  목  록"/>
      <sheetName val="단가요약"/>
      <sheetName val="좌측"/>
      <sheetName val="4차원가계산서"/>
      <sheetName val="수문일1"/>
      <sheetName val="2001년계약내력출력분"/>
      <sheetName val="1차기성분내력"/>
      <sheetName val="계정c헾】_x0005_"/>
      <sheetName val="가시설단위수량"/>
      <sheetName val="SORCE1"/>
      <sheetName val="4.전기"/>
      <sheetName val="CODE"/>
      <sheetName val="전체내역"/>
      <sheetName val="총집_x0005__x0000_"/>
      <sheetName val="토적표(2차기성)"/>
      <sheetName val="tggwan(mac)"/>
      <sheetName val="골조공사"/>
      <sheetName val="급여조견표"/>
      <sheetName val="일위(시설)"/>
      <sheetName val="설계내역서 "/>
      <sheetName val="토공정보"/>
      <sheetName val="가ᰀ፜"/>
      <sheetName val="cable-data"/>
      <sheetName val="견"/>
      <sheetName val="기계내역서"/>
      <sheetName val="합의경상"/>
      <sheetName val="품셈집계표"/>
      <sheetName val="자재조사표(참고용)"/>
      <sheetName val="일반부표집계표"/>
      <sheetName val="정화조방_x0000__x0000__x0005_"/>
      <sheetName val="정화조방_x0000__x0000_ᅠ"/>
      <sheetName val="G-IL"/>
      <sheetName val="BU"/>
      <sheetName val="IL"/>
      <sheetName val="EQ-R1"/>
      <sheetName val="기계경비시간당손료목록"/>
      <sheetName val="가실행 내역서"/>
      <sheetName val="노임단가 (2)"/>
      <sheetName val="FAB별"/>
      <sheetName val="자재조사표"/>
      <sheetName val="기초자료입력"/>
      <sheetName val="기성신청"/>
      <sheetName val="평교-내역"/>
      <sheetName val="총공비"/>
      <sheetName val="현장관리_x0005_"/>
      <sheetName val="8.석축단위(H=1.5M)"/>
      <sheetName val="개거산출내역"/>
      <sheetName val="개별직종노임단가(2005.1徸"/>
      <sheetName val="전기혼잡제경비(45)"/>
      <sheetName val="설계산ᛅ〒_x0005_"/>
      <sheetName val="교육종류"/>
      <sheetName val="출력X"/>
      <sheetName val="발주처렀቟԰_x0000_"/>
      <sheetName val="냉천부속동"/>
      <sheetName val="1차변경내역서"/>
      <sheetName val="신공항A-9(원가수정)"/>
      <sheetName val="4_시방서롌቟"/>
      <sheetName val="준공갑지"/>
      <sheetName val="4_시방서Ռ_x0000_"/>
      <sheetName val="D-䈀ᅪ԰_x0000_"/>
      <sheetName val="5.자금이체명세서"/>
      <sheetName val="용역단가"/>
      <sheetName val="납부서"/>
      <sheetName val="APT"/>
      <sheetName val="단가산출서(기계)"/>
      <sheetName val="0226"/>
      <sheetName val="단가조사서"/>
      <sheetName val="라.공사비"/>
      <sheetName val="다.도서인쇄비 "/>
      <sheetName val="블럭 손익"/>
      <sheetName val="단순공사비단가표"/>
      <sheetName val="★도급내역졾ᲂఀᲃ툀"/>
      <sheetName val="★도급내역栊⺝︀ԯ"/>
      <sheetName val="1-4-2_관(약⠀"/>
      <sheetName val="안전시설"/>
      <sheetName val="데리려ଈ타현황"/>
      <sheetName val="예총"/>
      <sheetName val="접속도로1"/>
      <sheetName val="급여준비"/>
      <sheetName val="Site Expenses"/>
      <sheetName val="SCHE"/>
      <sheetName val="AL공렀ず氀ぜ"/>
      <sheetName val="AL공렀♗氀♙"/>
      <sheetName val="주공墐;壜"/>
      <sheetName val="2)관渀㡷"/>
      <sheetName val="변경-㔀"/>
      <sheetName val="AL공蠀㥔㔀"/>
      <sheetName val="M-MG1"/>
      <sheetName val="건설剸_x001b_"/>
      <sheetName val="건설丵⼨"/>
      <sheetName val="건설夸'"/>
      <sheetName val="우석문틀"/>
      <sheetName val="사업총괄"/>
      <sheetName val="woo(mac)"/>
      <sheetName val="식재일위"/>
      <sheetName val="설계기준"/>
      <sheetName val="투찰금액"/>
      <sheetName val="인공산출"/>
      <sheetName val="가스(내역)"/>
      <sheetName val="99노임기԰"/>
      <sheetName val="99노임기頀"/>
      <sheetName val="날개벽(浜-涤-䟣"/>
      <sheetName val="배수䀀⍭"/>
      <sheetName val="날개벽(䟣⾯_x0005__x0000_"/>
      <sheetName val="배수尀⵭"/>
      <sheetName val="배수　ᵳ"/>
      <sheetName val="날개벽(_x0005__x0000__x0000__x0000_"/>
      <sheetName val="날개벽(犜&amp;狤&amp;䟣"/>
      <sheetName val="배수葇"/>
      <sheetName val="상호참고_x0005__x0000_"/>
      <sheetName val="현장_x0005__x0000_"/>
      <sheetName val="배수倀ᝰ"/>
      <sheetName val="잡철물"/>
      <sheetName val="단퀀ᙕᰀ"/>
      <sheetName val="단ԯ_x0000_缀"/>
      <sheetName val="단렀቟԰"/>
      <sheetName val="5_시방서(일반시방㔀቎"/>
      <sheetName val="99노임기렀"/>
      <sheetName val="분석"/>
      <sheetName val="일위대가(가설)"/>
      <sheetName val="수량총"/>
      <sheetName val="토공총"/>
      <sheetName val="구분자"/>
      <sheetName val="현금"/>
      <sheetName val="el\설계서\수목일︀ᇕ԰_x0000_缀_x0000__x0000__x0000_Ԁ"/>
      <sheetName val="D-철근0_x0000_"/>
      <sheetName val="원가계헾】_x0005_"/>
      <sheetName val="조경일壀"/>
      <sheetName val="가스내역"/>
      <sheetName val="단가일ﺭ"/>
      <sheetName val="본사인상전"/>
      <sheetName val="날개벽(시점԰_x0000_缀"/>
      <sheetName val="안정검토(온1)"/>
      <sheetName val="정공공사"/>
      <sheetName val="조내헾"/>
      <sheetName val="AV시스템"/>
      <sheetName val="배관배선내역"/>
      <sheetName val="본사공가᳈፜"/>
      <sheetName val="단가일丵"/>
      <sheetName val="총 원가계산"/>
      <sheetName val="날개벽(䟣⾄_x0005__x0000_"/>
      <sheetName val="合成単価作成表-BLDG"/>
      <sheetName val="인원계획-미화"/>
      <sheetName val="8"/>
      <sheetName val="10"/>
      <sheetName val="12"/>
      <sheetName val="9"/>
      <sheetName val="11"/>
      <sheetName val="등가관장표"/>
      <sheetName val="수량-가로등"/>
      <sheetName val="변경내역대비표(2)"/>
      <sheetName val="단산"/>
      <sheetName val="명세"/>
      <sheetName val="일대"/>
      <sheetName val="투찰내역"/>
      <sheetName val="횡배수관재료-"/>
      <sheetName val="계산서(직선부)"/>
      <sheetName val="콘크리트측구연장"/>
      <sheetName val="-배수구조물공토공"/>
      <sheetName val="일위대׈_x0000_缀_x0000__x0000_"/>
      <sheetName val="1-4-_x0000__x0000__x0005__x0000_㳀ҙ"/>
      <sheetName val="현장ᘀ᨜԰"/>
      <sheetName val="설계개요"/>
      <sheetName val="신항수로관조서"/>
      <sheetName val="신항용수로집계"/>
      <sheetName val="직원투_x0000__x0000__x0005_"/>
      <sheetName val="직접䈀ᅪ԰_x0000_"/>
      <sheetName val="부산4"/>
      <sheetName val="일위稀_x001e_⩿"/>
      <sheetName val="날개벽수량표"/>
      <sheetName val="수畸"/>
      <sheetName val="수膈"/>
      <sheetName val="현장관ↅ"/>
      <sheetName val="재무제표"/>
      <sheetName val="013199"/>
      <sheetName val="CBD-PRICE"/>
      <sheetName val="가격자료"/>
      <sheetName val="6"/>
      <sheetName val="기본1"/>
      <sheetName val="수정일위대가"/>
      <sheetName val="재ﻇ"/>
      <sheetName val="회사기본자԰"/>
      <sheetName val="을부담운窘_x0013_"/>
      <sheetName val="재고list"/>
      <sheetName val="공용시설내역"/>
      <sheetName val="정보"/>
      <sheetName val="포항보고서"/>
      <sheetName val="CAT_5"/>
      <sheetName val="기초수량산출서"/>
      <sheetName val="에너媀͖"/>
      <sheetName val="기술자관련자爈"/>
      <sheetName val="기술자관련자爇"/>
      <sheetName val="단가비교표"/>
      <sheetName val="노무비 근거"/>
      <sheetName val="산출내역"/>
      <sheetName val="총괄_x0000_谂በ"/>
      <sheetName val="입缀숪"/>
      <sheetName val="좌측԰_x0000_缀"/>
      <sheetName val="날개벽(시점좌_x0005__x0000_"/>
      <sheetName val="날개벽(시점좌僀_x0013_"/>
      <sheetName val="방호시설검토"/>
      <sheetName val="Factor"/>
      <sheetName val="자재반입현황표"/>
      <sheetName val="골栀᱔렀"/>
      <sheetName val="에너ፈߞ"/>
      <sheetName val="부_x0000__x0000_"/>
      <sheetName val="15_소방공사"/>
      <sheetName val="12_옥외_방송공사"/>
      <sheetName val="8_옥외_보안등공사"/>
      <sheetName val="9_전등공사"/>
      <sheetName val="4_전력간선공사"/>
      <sheetName val="el_설계서_수목일위_XLS_데이타"/>
      <sheetName val="미드수량"/>
      <sheetName val="2.대외공문"/>
      <sheetName val="날㔀੎"/>
      <sheetName val="단가일︀"/>
      <sheetName val="단가일_xd800_"/>
      <sheetName val="구분표"/>
      <sheetName val="제원입력"/>
      <sheetName val="가시설수량"/>
      <sheetName val="단_x0000_囮䶵"/>
      <sheetName val="조頔ន"/>
      <sheetName val="산堀᎟"/>
      <sheetName val="9902"/>
      <sheetName val="단가䘭疚"/>
      <sheetName val="단가䘭瞰"/>
      <sheetName val="관련자료詈_x0015_"/>
      <sheetName val="G.R300경׃"/>
      <sheetName val="테이블"/>
      <sheetName val="세부窨_x0013_竬"/>
      <sheetName val="품셈"/>
      <sheetName val="옹벽수량집계표"/>
      <sheetName val="전기실(고압)"/>
      <sheetName val="14.TV공_x0005_"/>
      <sheetName val="에너지_x0005_"/>
      <sheetName val="잡비계산"/>
      <sheetName val="대총괄"/>
      <sheetName val="이름"/>
      <sheetName val="사업분석_x0000__x0000_Ԁ_x0000__x0000_㣾"/>
      <sheetName val="공사내역서"/>
      <sheetName val="원가계산서墠_x0016_壬_x0016_"/>
      <sheetName val="개墠"/>
      <sheetName val="개嘠"/>
      <sheetName val="공사별 가중치 산출근거(토존❒"/>
      <sheetName val="개勈"/>
      <sheetName val="개嗐"/>
      <sheetName val="매채조蠀"/>
      <sheetName val="원가계산서垀_x001b_埌_x001b_"/>
      <sheetName val="원가계≎"/>
      <sheetName val="원가계≎"/>
      <sheetName val="원가계⠏ፏ蠀"/>
      <sheetName val="원가계⠙ፏ_x0000_"/>
      <sheetName val="99노徸⼣_x0005_"/>
      <sheetName val="공사기본내용입력"/>
      <sheetName val="맨홀수ׇឃ"/>
      <sheetName val="주공Գ︀ᇕ"/>
      <sheetName val="TYPE-B 평균H"/>
      <sheetName val="개_x0000_"/>
      <sheetName val="원가계산서夸_x0014_丵⾌"/>
      <sheetName val="원가계산서丵』_x0005__x0000_"/>
      <sheetName val="원가계산서劸.丵⾁"/>
      <sheetName val="개呠"/>
      <sheetName val="원가계산서_x0000__x0000__x0005__x0000_"/>
      <sheetName val="방배동내역(리라)"/>
      <sheetName val="건축공사집계표"/>
      <sheetName val="방배동내역 (총괄)"/>
      <sheetName val="부대공사총괄"/>
      <sheetName val="배_x0000__x0000_Ԁ"/>
      <sheetName val="설명서"/>
      <sheetName val="조도계산서 (도서)"/>
      <sheetName val="c_balju"/>
      <sheetName val="MATERIAL"/>
      <sheetName val="조명일위"/>
      <sheetName val="바닥판(1)"/>
      <sheetName val="48일위_x0005__x0000__x0000_"/>
      <sheetName val="16_설계서용지(씀逖"/>
      <sheetName val="하자보증자_x0000_"/>
      <sheetName val="흥양2교토공집계표"/>
      <sheetName val="암거橂⽬"/>
      <sheetName val="관경별내역서"/>
      <sheetName val="공종별수량집계"/>
      <sheetName val="2공구_단가䈀ᅪ԰_x0000_"/>
      <sheetName val="설계산출표︀"/>
      <sheetName val="정화조방수미㬁"/>
      <sheetName val="정화조방수미/"/>
      <sheetName val="상호참고헾⾣"/>
      <sheetName val="경비내역徸〒_x0005__x0000_"/>
      <sheetName val="일위대렀቟԰_x0000_缀"/>
      <sheetName val="현장਀腹԰"/>
      <sheetName val="ABUT수량-A㔀"/>
      <sheetName val="5차설계"/>
      <sheetName val="ABUT수량-Aԇ"/>
      <sheetName val="ABUT수량-Aက"/>
      <sheetName val="적격심사표"/>
      <sheetName val="제품별"/>
      <sheetName val="분전반계산서(석관)"/>
      <sheetName val="⠍⑎"/>
      <sheetName val="6동"/>
      <sheetName val="2006납품"/>
      <sheetName val="하자보증자ﻁ"/>
      <sheetName val="인ꠀ"/>
      <sheetName val="상호참고_x0005_헾"/>
      <sheetName val="산근缀"/>
      <sheetName val="AL공渀፷԰_x0000_"/>
      <sheetName val="철근량산정및헾】_x0005__x0000_"/>
      <sheetName val="철근량산정및_x0005__x0000__x0000__x0000_"/>
      <sheetName val="8ꠀ፺"/>
      <sheetName val="심堀᎟鰀"/>
      <sheetName val="철근량산정및사용성검傠"/>
      <sheetName val="실행,원᐀ባ切腷԰_x0000_"/>
      <sheetName val="심ꀀፐ"/>
      <sheetName val="실행,원저፺ఀ፻︀ᇕ"/>
      <sheetName val="철근량산정및窨_x0013_竬_x0013_헾"/>
      <sheetName val="실행,원ꠀ፺፺︀ᇕ"/>
      <sheetName val="단가비교표(전기)"/>
      <sheetName val="기본단헾"/>
      <sheetName val="인사자료총집계"/>
      <sheetName val="MRS세부"/>
      <sheetName val="구조_x0005_헾"/>
      <sheetName val="총괄내역㳕᎕萀᎕缀"/>
      <sheetName val="jobhist"/>
      <sheetName val="PAC"/>
      <sheetName val="일위_파일"/>
      <sheetName val="96작생능"/>
      <sheetName val="발주처_xdc00_䕫␀䕬"/>
      <sheetName val="9.전등噪"/>
      <sheetName val="2000_11월씀ԯ_x0000_"/>
      <sheetName val="2000_11월ԯ_x0000_缀_x0000_"/>
      <sheetName val="1-최_x0005__x0000_"/>
      <sheetName val="하도급대비"/>
      <sheetName val="부대시설"/>
      <sheetName val="1표지-공사시방서"/>
      <sheetName val="2표지-설계내역서"/>
      <sheetName val="관급내역서"/>
      <sheetName val="aiming(일위대가표)"/>
      <sheetName val="산출서"/>
      <sheetName val="F단가비교표"/>
      <sheetName val="3표지-설계도면"/>
      <sheetName val="炷舅?XLS]데이타'!$E$124"/>
      <sheetName val="ls]노임"/>
      <sheetName val="____"/>
      <sheetName val="炷舅?XLS"/>
      <sheetName val="ls"/>
      <sheetName val="소일위대가코드표"/>
      <sheetName val="품셈TABLE"/>
      <sheetName val="Customer Databas"/>
      <sheetName val="원내역"/>
      <sheetName val="공종단가"/>
      <sheetName val="참고"/>
      <sheetName val="장비별표(오거보링)(Ø400)(12M)"/>
      <sheetName val="䈘목(중국단풍-)"/>
      <sheetName val="갑  지"/>
      <sheetName val="unit 4"/>
      <sheetName val="화재 탐지 설비"/>
      <sheetName val="철근총괄집계표"/>
      <sheetName val="빗물받이(910-510-410)"/>
      <sheetName val="우수"/>
      <sheetName val="공종목록표"/>
      <sheetName val="파일의이용"/>
      <sheetName val="설계내역일위"/>
      <sheetName val="EACT10"/>
      <sheetName val="교사기준면적(초등)"/>
      <sheetName val="지주목시비량산출서"/>
      <sheetName val="49"/>
      <sheetName val="견적시담(송포2공구)"/>
      <sheetName val="남양내역"/>
      <sheetName val="개인"/>
      <sheetName val="공종별원가계산"/>
      <sheetName val="전주2本1"/>
      <sheetName val="토공산출(주차장)"/>
      <sheetName val="현장관리"/>
      <sheetName val="매입"/>
      <sheetName val="토공산출 (아파트)"/>
      <sheetName val="횡배수관토공수량"/>
      <sheetName val="5 일위목록"/>
      <sheetName val="7 단가조사"/>
      <sheetName val="6 일위대가"/>
      <sheetName val="Mc1"/>
      <sheetName val="10공구일위"/>
      <sheetName val="Ⅶ-2.현장경비산출"/>
      <sheetName val="기계경비적용기준"/>
      <sheetName val="DT"/>
      <sheetName val="롤러"/>
      <sheetName val="펌프차타설"/>
      <sheetName val="시설물기초"/>
      <sheetName val="년도별시공"/>
      <sheetName val="골조대비내역"/>
      <sheetName val="평가내역"/>
      <sheetName val="123"/>
      <sheetName val="현장"/>
      <sheetName val="단가표 (2)"/>
      <sheetName val="1차 내역서"/>
      <sheetName val="대가표(품셈)"/>
      <sheetName val="GAS"/>
      <sheetName val="토집"/>
      <sheetName val="개소별수량산출"/>
      <sheetName val="근거(기밀댐퍼)"/>
      <sheetName val="일위집계표"/>
      <sheetName val="공통"/>
      <sheetName val="퇴직금(울산천상)"/>
      <sheetName val="4-10"/>
      <sheetName val="설계내"/>
      <sheetName val="제수"/>
      <sheetName val="공기"/>
      <sheetName val="부대공Ⅱ"/>
      <sheetName val="상 부"/>
      <sheetName val="전선 및 전선관"/>
      <sheetName val="금융"/>
      <sheetName val="DB@Acess"/>
      <sheetName val="Civil"/>
      <sheetName val="22인공"/>
      <sheetName val="부하계산"/>
      <sheetName val="일반부표"/>
      <sheetName val="운동장 (2)"/>
      <sheetName val="시추주상도"/>
      <sheetName val="성곽내역서"/>
      <sheetName val="BH"/>
      <sheetName val="총괄표1"/>
      <sheetName val="Customer_Databas"/>
      <sheetName val="갑__지"/>
      <sheetName val="unit_4"/>
      <sheetName val="화재_탐지_설비"/>
      <sheetName val="토공산출_(아파트)"/>
      <sheetName val="1_설계조건"/>
      <sheetName val="Ⅶ-2_현장경비산출"/>
      <sheetName val="귀래_설계_공내역서"/>
      <sheetName val="5_일위목록"/>
      <sheetName val="7_단가조사"/>
      <sheetName val="6_일위대가"/>
      <sheetName val="E_P_T수량산출서"/>
      <sheetName val="전선_및_전선관"/>
      <sheetName val="GAS저장소"/>
      <sheetName val="라인마킹"/>
      <sheetName val="위험물저장소"/>
      <sheetName val="일반창고동"/>
      <sheetName val="기성청구"/>
      <sheetName val="EQUIP-H"/>
      <sheetName val="공통비총괄표"/>
      <sheetName val="주요항목별"/>
      <sheetName val="내역서2안"/>
      <sheetName val="부대공1(65-77,93-95)"/>
      <sheetName val="부대공2(78-"/>
      <sheetName val="배수및구조물공1"/>
      <sheetName val="구조물토공"/>
      <sheetName val="토공2(11~19)"/>
      <sheetName val="배수및구조물공2"/>
      <sheetName val="토공1(1~10,92)"/>
      <sheetName val="토공3(20~31)"/>
      <sheetName val="구조물공1(51~56)"/>
      <sheetName val="D&amp;P특기사항"/>
      <sheetName val="우각부보강"/>
      <sheetName val="EQT-ESTN"/>
      <sheetName val="공종집계"/>
      <sheetName val="날개벽(좌,우=60도-4개)"/>
      <sheetName val="03하반기내역서"/>
      <sheetName val="04상반기"/>
      <sheetName val="공작물조직표(용배수)"/>
      <sheetName val=" 견적서"/>
      <sheetName val="인부신상자료"/>
      <sheetName val="퍼스트"/>
      <sheetName val="11월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bearing"/>
      <sheetName val="단가표_(2)"/>
      <sheetName val="수목데이타 "/>
      <sheetName val="평형별수량표"/>
      <sheetName val="가설개략"/>
      <sheetName val="평당"/>
      <sheetName val="매입세"/>
      <sheetName val="창호"/>
      <sheetName val="천방교접속"/>
      <sheetName val="EJ"/>
      <sheetName val="1차_내역서"/>
      <sheetName val="계산내역(설비)"/>
      <sheetName val="와동25-3(변경)"/>
      <sheetName val="가격비"/>
      <sheetName val="炷舅_XLS_데이타'!$E$124"/>
      <sheetName val="ls_노임"/>
      <sheetName val="炷舅_XLS"/>
      <sheetName val="배수판"/>
      <sheetName val="TB-내역서"/>
      <sheetName val="기타_정보통신공사1"/>
      <sheetName val="Customer_Databas1"/>
      <sheetName val="2000_11월설계내역1"/>
      <sheetName val="표지_(2)1"/>
      <sheetName val="갑__지1"/>
      <sheetName val="unit_41"/>
      <sheetName val="화재_탐지_설비1"/>
      <sheetName val="Sheet1_(2)1"/>
      <sheetName val="단가_및_재료비1"/>
      <sheetName val="1_설계조건1"/>
      <sheetName val="Ⅶ-2_현장경비산출1"/>
      <sheetName val="토공산출_(아파트)1"/>
      <sheetName val="5_일위목록1"/>
      <sheetName val="7_단가조사1"/>
      <sheetName val="6_일위대가1"/>
      <sheetName val="E_P_T수량산출서1"/>
      <sheetName val="PW3"/>
      <sheetName val="PW4"/>
      <sheetName val="SC1"/>
      <sheetName val="PE"/>
      <sheetName val="PM"/>
      <sheetName val="TR"/>
      <sheetName val="교대시점"/>
      <sheetName val="TEL"/>
      <sheetName val="담장산출"/>
      <sheetName val="cal"/>
      <sheetName val="CONCRETE"/>
      <sheetName val="RAHMEN"/>
      <sheetName val="토缀ᨎ԰"/>
      <sheetName val="환경일위대가"/>
      <sheetName val="수설계"/>
      <sheetName val="빌딩 안내"/>
      <sheetName val="ROOF(ALKALI)"/>
      <sheetName val="도급예산내역서총0_x0000_"/>
      <sheetName val="배수장공사비명䡲⿛"/>
      <sheetName val="도급예산내역서총蠊ᙌ"/>
      <sheetName val="도급예산내역서총蠌き"/>
      <sheetName val="배수장공사비명䡲ぇ"/>
      <sheetName val="전기수량집계"/>
      <sheetName val="8䈀ᅪ԰"/>
      <sheetName val="원가계산서구조조저"/>
      <sheetName val="원가계산서구조조좬"/>
      <sheetName val="단가일灘"/>
      <sheetName val="단가일茐"/>
      <sheetName val="PACKING_LISþ"/>
      <sheetName val="PACKING_LIS¸"/>
      <sheetName val="단가일헾"/>
      <sheetName val="법면က"/>
      <sheetName val="법면ᰎ"/>
      <sheetName val="법면0"/>
      <sheetName val="법면爈"/>
      <sheetName val="3.피뢰공_x0005_"/>
      <sheetName val="배수관집계"/>
      <sheetName val="단가일䢭"/>
      <sheetName val="중기목록"/>
      <sheetName val="중기내역"/>
      <sheetName val="구역화물"/>
      <sheetName val="회사정보"/>
      <sheetName val="취합표"/>
      <sheetName val="친환경주택"/>
      <sheetName val="주공頀๔꤂"/>
      <sheetName val="주공Գ_x0000__x0000_"/>
      <sheetName val="주공Գ傡"/>
      <sheetName val="주공Գ昀⭝"/>
      <sheetName val="주공恷䇦昂"/>
      <sheetName val="주공Գ_x0001__x0000_"/>
      <sheetName val="주공Գⴀ譆"/>
      <sheetName val="단가목_x0000_"/>
      <sheetName val="설_x0000__x0000_"/>
      <sheetName val="주공_x0000__x0000_쀀"/>
      <sheetName val="단가목撈"/>
      <sheetName val="장비투_x0000__x0000_쀀"/>
      <sheetName val="견䗽睦"/>
      <sheetName val="단਀腹԰"/>
      <sheetName val="8설7헾"/>
      <sheetName val="개소별집계표"/>
      <sheetName val="주요자재집계표"/>
      <sheetName val="단면상수 및 주빔설계"/>
      <sheetName val="기술자자료敧ぞ"/>
      <sheetName val="기술자자료游/"/>
      <sheetName val="1공구_단가_餀ԯ_x0000_"/>
      <sheetName val="AL공사(ᰀ፜"/>
      <sheetName val="AL공사(䀀፣"/>
      <sheetName val="부하(성남)"/>
      <sheetName val="sub"/>
      <sheetName val="가설"/>
      <sheetName val="구조포설"/>
      <sheetName val="복구"/>
      <sheetName val="부호표"/>
      <sheetName val="기성내역서표지"/>
      <sheetName val="당초내역서"/>
      <sheetName val="Y-WORK"/>
      <sheetName val="절감계산"/>
      <sheetName val="공사"/>
      <sheetName val="2공구하_x0005__x0000__x0000__x0000_"/>
      <sheetName val="XXXXXX"/>
      <sheetName val="투찰판"/>
      <sheetName val="설계내역서 (대안분)"/>
      <sheetName val="토목(대안) (BID)"/>
      <sheetName val="건축집계표"/>
      <sheetName val="설비집계표"/>
      <sheetName val="전기(대안)"/>
      <sheetName val="설계내역서 (원안분)"/>
      <sheetName val="토목(원안)"/>
      <sheetName val="토목(원안) (BID)"/>
      <sheetName val="전기(원안)"/>
      <sheetName val="계약내역서(을지)"/>
      <sheetName val="배수장공사囘$ᯑ⾉"/>
      <sheetName val="TYPE-A"/>
      <sheetName val="5정거장"/>
      <sheetName val="1-3길내기"/>
      <sheetName val="준공조서"/>
      <sheetName val="공사준공계"/>
      <sheetName val="준공검사보고서"/>
      <sheetName val="안양동丵〒_x0005__x0000_"/>
      <sheetName val="현장관丵〒"/>
      <sheetName val="돌담교 상부수량"/>
      <sheetName val="장척총괄"/>
      <sheetName val="8설7㖮"/>
      <sheetName val="시점교䈀"/>
      <sheetName val="조도계산서1"/>
      <sheetName val="약품劈,"/>
      <sheetName val="월_x0000__x0000_Ԁ"/>
      <sheetName val="교대(A1)"/>
      <sheetName val="철근량산정및사용ꠀ፺"/>
      <sheetName val="토목莘!"/>
      <sheetName val="95년기준조정"/>
      <sheetName val="el\설계서\수목일위_XLS]데이타2"/>
      <sheetName val="1공구_단가_(정원)2"/>
      <sheetName val="1공구_단가_(산광)2"/>
      <sheetName val="1공구_단가_(용호)2"/>
      <sheetName val="간지_(2)2"/>
      <sheetName val="2공구_단가(인성)2"/>
      <sheetName val="제출내역_(2)1"/>
      <sheetName val="골조-APT_갑지1"/>
      <sheetName val="중기조종사_단위단가1"/>
      <sheetName val="원가계산_(2)1"/>
      <sheetName val="참조_(2)1"/>
      <sheetName val="기초입력_DATA1"/>
      <sheetName val="일위대가_(식재)1"/>
      <sheetName val="3_바닥판__1"/>
      <sheetName val="설명서_1"/>
      <sheetName val="11-2_아파트내역1"/>
      <sheetName val="인건비_1"/>
      <sheetName val="6-1__관개량조서1"/>
      <sheetName val="자재단가2007_101"/>
      <sheetName val="자재단가2008_41"/>
      <sheetName val="INDEX__LIST1"/>
      <sheetName val="주빔의_설계1"/>
      <sheetName val="플랜트_설치1"/>
      <sheetName val="아파트_내역1"/>
      <sheetName val="7_원가계산서(품셈)1"/>
      <sheetName val="단가산출근거_목록표1"/>
      <sheetName val="단_가_산_출_근_거1"/>
      <sheetName val="중기_목록표1"/>
      <sheetName val="시간당_중기사용료1"/>
      <sheetName val="환율및_기초자료1"/>
      <sheetName val="표__지1"/>
      <sheetName val="실행,원가_최종예상"/>
      <sheetName val="횡_연장1"/>
      <sheetName val="자재_집계표1"/>
      <sheetName val="내역서1999_8최종1"/>
      <sheetName val="안양동교_1안"/>
      <sheetName val="Sheet4[수목일위_XLS]가드레일산근"/>
      <sheetName val="주공_갑지"/>
      <sheetName val="7_계측제어1"/>
      <sheetName val="6_동력1"/>
      <sheetName val="13_방송공사1"/>
      <sheetName val="1_전력인입"/>
      <sheetName val="10_전열_공사"/>
      <sheetName val="11_전화공사"/>
      <sheetName val="5_CABLE_TRAY"/>
      <sheetName val="3_피뢰공사"/>
      <sheetName val="14_TV공사"/>
      <sheetName val="1_2_동력(철거)"/>
      <sheetName val="1_접지공사"/>
      <sheetName val="G_R300경비"/>
      <sheetName val="1-4-2_관(약)1"/>
      <sheetName val="CABLE_SIZE-11"/>
      <sheetName val="설계변경내역_98"/>
      <sheetName val="2_고용보험료산출근거"/>
      <sheetName val="단계별내역_(2)"/>
      <sheetName val="공사별_가중치_산출근거(토목)"/>
      <sheetName val="공사별_가중치_산출근거(건축)"/>
      <sheetName val="총괄_내역서"/>
      <sheetName val="개별직종노임단가(2005_1)"/>
      <sheetName val="TABLE_DB"/>
      <sheetName val="쌍용_data_base"/>
      <sheetName val="현장관리비_산출내역"/>
      <sheetName val="8_설치품셈"/>
      <sheetName val="개비온_단위"/>
      <sheetName val="6__안전관리비"/>
      <sheetName val="계장_품셈표"/>
      <sheetName val="토공(우물통,기타)_"/>
      <sheetName val="사업비변경내역(96_9단가)"/>
      <sheetName val="_상부공통집계(총괄)"/>
      <sheetName val="본실행"/>
      <sheetName val="24_보증금"/>
      <sheetName val="1~9_하중계산"/>
      <sheetName val="실행내역서_"/>
      <sheetName val="각사별공사비분개_"/>
      <sheetName val="내역서_제출"/>
      <sheetName val="A_LINE"/>
      <sheetName val="Sheet4[수목일위_XLS]가드레일산근耀[수목일"/>
      <sheetName val="경율산정_XLS"/>
      <sheetName val="4_설계예산내역서"/>
      <sheetName val="6_관급자재조서"/>
      <sheetName val="3_예정공정표"/>
      <sheetName val="7_청제공기계기구조서"/>
      <sheetName val="el_설계서_수목일위_XLS"/>
      <sheetName val="공사비_증감_내역서"/>
      <sheetName val="원가계산서"/>
      <sheetName val="Site_Expenses"/>
      <sheetName val="1-4-㳀ҙ"/>
      <sheetName val="소방_하_내역"/>
      <sheetName val="24_보증금(전신전화가입권)"/>
      <sheetName val="6_송금의뢰내역서"/>
      <sheetName val="단면_(2)"/>
      <sheetName val="토__공"/>
      <sheetName val="6PILE__(돌출)"/>
      <sheetName val="세골재__T2_변경_현황"/>
      <sheetName val="건설剸"/>
      <sheetName val="5__현장관리비(new)_"/>
      <sheetName val="품셈_"/>
      <sheetName val="우측날개"/>
      <sheetName val="1_취수장"/>
      <sheetName val="자재_집"/>
      <sheetName val="3_고용보험료산출근거"/>
      <sheetName val="4_고용보험"/>
      <sheetName val="출력!내역서"/>
      <sheetName val="공사Ԁ_x0000_"/>
      <sheetName val="3.피뢰공丵"/>
      <sheetName val="통계연보"/>
      <sheetName val="2공구_단가(대_x0000__x0000_"/>
      <sheetName val="2공구_단가(대頀㙿"/>
      <sheetName val="단가헾⿚"/>
      <sheetName val="횡芸Â헾"/>
      <sheetName val="포장집계"/>
      <sheetName val="포장연장"/>
      <sheetName val="포장수량"/>
      <sheetName val="건축명"/>
      <sheetName val="기계명"/>
      <sheetName val="전기명"/>
      <sheetName val="토목명"/>
      <sheetName val="기준자료1"/>
      <sheetName val="횡배위치"/>
      <sheetName val="단가催릓"/>
      <sheetName val="하자보수율"/>
      <sheetName val="단가일︾"/>
      <sheetName val="배수︀"/>
      <sheetName val="KP1590_E"/>
      <sheetName val="거래내역"/>
      <sheetName val="매원개착터널총괄"/>
      <sheetName val="건축(산출)"/>
      <sheetName val="토목(산출)"/>
      <sheetName val="노임,자재"/>
      <sheetName val="직원헾】_x0005__x0000_"/>
      <sheetName val="산근1衲"/>
      <sheetName val="견적서갑지연속"/>
      <sheetName val="4.전력橂⾧_x0005__x0000_"/>
      <sheetName val="[수목일위.XLS]el\설계서\수목일︀ᇕ԰_x0000_缀_x0000__x0000__x0000_Ȁ"/>
      <sheetName val="[수목일위.XLS]el\설계서\수목일︀ᇕ԰_x0000_缀_x0000__x0000__x0000_焀"/>
      <sheetName val="기종별 합계"/>
      <sheetName val="b_balju"/>
      <sheetName val="산橂】"/>
      <sheetName val="산丵〒"/>
      <sheetName val="산헾】"/>
      <sheetName val="배수Ȁ腳"/>
      <sheetName val="산근/"/>
      <sheetName val="산근_xdc00_"/>
      <sheetName val="대공종"/>
      <sheetName val="전익정산집계"/>
      <sheetName val="★도급내역︀𥉉ԯ_x0000_缀"/>
      <sheetName val="★도급내역碪᎝밀᎝︀"/>
      <sheetName val="총괄내역서(설계Ԃ"/>
      <sheetName val="★도급내역က_x0000_ꠀ຾Ԃ"/>
      <sheetName val="★도급내역Ԃ⡭䠯#_x0000_"/>
      <sheetName val="1공구_단咀2ꮸ⽇_x0005__x0000_"/>
      <sheetName val="원가계ԯ_x0000_缀"/>
      <sheetName val="਀"/>
      <sheetName val="ꠀ䶅"/>
      <sheetName val="Ԁ_x0000_"/>
      <sheetName val="堀媁"/>
      <sheetName val="2공구_단가䈀頻ԯ_x0000_"/>
      <sheetName val="좌측헾】_x0005_"/>
      <sheetName val="좌측Ẩ瘒恌"/>
      <sheetName val="재⪋"/>
      <sheetName val="재徸"/>
      <sheetName val="재尜"/>
      <sheetName val="00尜_x0013_層"/>
      <sheetName val="조경尜_x0013_"/>
      <sheetName val="00徸〒_x0005_"/>
      <sheetName val="재丵"/>
      <sheetName val="재_x0005_"/>
      <sheetName val="횡배수관"/>
      <sheetName val="산徸⼷_x0005_"/>
      <sheetName val="INDEX"/>
      <sheetName val="셀명"/>
      <sheetName val="토공仰0"/>
      <sheetName val="중기집︀"/>
      <sheetName val="중기집堀"/>
      <sheetName val="ABUT수량-A԰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setup"/>
      <sheetName val="가격"/>
      <sheetName val="명세서"/>
      <sheetName val="1.1서버도입"/>
      <sheetName val="el\설계서\수목︀ᇕ԰_x0000_缀_x0000__x0000__x0000_䘀_xd802_"/>
      <sheetName val="[수목일위.XLS]도급예산내역서총/_x0000_"/>
      <sheetName val="[수목일위.XLS]el\설계서\수목일︀ᇕ԰_x0000_缀_x0000__x0000__x0000_Ԁ"/>
      <sheetName val="일위집계(苈)헾"/>
      <sheetName val="계정c_x0000__x0000_耠"/>
      <sheetName val="계정c_x0000__x0000_㧘"/>
      <sheetName val="I.설계조건"/>
      <sheetName val="1.설계기준"/>
      <sheetName val="산근1,2"/>
      <sheetName val="실행내역서(DCU)"/>
      <sheetName val="총괄서"/>
      <sheetName val="사통"/>
      <sheetName val="내역서19多⿣_x0005__x0000__x0000_"/>
      <sheetName val="배수장공사비명ﺮ폕"/>
      <sheetName val="단가(자헾】"/>
      <sheetName val="개헾"/>
      <sheetName val="본사공가현헾"/>
      <sheetName val="4차공사"/>
      <sheetName val="전기공사비총괄"/>
      <sheetName val="내역서-토목"/>
      <sheetName val="수량산출서(원본)"/>
      <sheetName val="[수목일위.XLS]정화조방수미/"/>
      <sheetName val="토목颙〒"/>
      <sheetName val="BOX"/>
      <sheetName val="산출집계"/>
      <sheetName val="1. 조명내역서(조명설치)"/>
      <sheetName val="2. 조명내역서(조명자재)"/>
      <sheetName val="일위대가집계표"/>
      <sheetName val="중기단가"/>
      <sheetName val="용수간선"/>
      <sheetName val="변화치수"/>
      <sheetName val="사업분석ﻂ峕ԯ_x0000_缀_x0000_"/>
      <sheetName val="계측_x0000_ﴂ㣣"/>
      <sheetName val="산ꃇ䅙"/>
      <sheetName val="산㳇ᡙ"/>
      <sheetName val="H-PIÍ_x0000_炑쐜紹"/>
      <sheetName val="산䈀뵪ԯ"/>
      <sheetName val="조내尜"/>
      <sheetName val="배헾⿠"/>
      <sheetName val="도로"/>
      <sheetName val="실԰"/>
      <sheetName val="16_설계서용지(씀ሖ"/>
      <sheetName val="[수목일위.XLS_x0000_][수목일위.XLS_x0000_]el\설계서\수목"/>
      <sheetName val="sw1"/>
      <sheetName val="노임단가자료"/>
      <sheetName val="가중치근거栀⦅가⦅"/>
      <sheetName val="2.고용보험԰_x0000_缀_x0000__x0000_"/>
      <sheetName val="단_x0000__x0000__x0005_"/>
      <sheetName val="도급예산내역서총︀懕"/>
      <sheetName val="2.고용보׃⿦_x0000__x0000__x0000_"/>
      <sheetName val="하자보증자Ⴡ"/>
      <sheetName val="2공구_단가(인성︀"/>
      <sheetName val="PACKING_LIS_x0005_"/>
      <sheetName val="PACKING_LIS°"/>
      <sheetName val="2.재료비"/>
      <sheetName val="본제당공사비"/>
      <sheetName val="자재대"/>
      <sheetName val="중기운반비"/>
      <sheetName val="D-철근_x0005__x0000_"/>
      <sheetName val="[수목일위.XLS]el\설계서\수목일위_XLS1"/>
      <sheetName val="간지_(櫀 "/>
      <sheetName val="작성중-지반조사집계표2"/>
      <sheetName val="시행후면적"/>
      <sheetName val="기자재집계"/>
      <sheetName val="장비"/>
      <sheetName val="자압"/>
      <sheetName val="전신"/>
      <sheetName val="1공구_단䈀ᅪ԰_x0000_缀_x0000_"/>
      <sheetName val="램橂"/>
      <sheetName val="총사업비현황"/>
      <sheetName val="11공사비요율"/>
      <sheetName val="Sheet11"/>
      <sheetName val="필터류(발주요구)"/>
      <sheetName val="4차구매요청물품"/>
      <sheetName val="08년+저장품+수급계획"/>
      <sheetName val="FD"/>
      <sheetName val="양배수장"/>
      <sheetName val="하자보증자嘰"/>
      <sheetName val="교통대책내역"/>
      <sheetName val="약품圈Ð"/>
      <sheetName val="조경일ԯ"/>
      <sheetName val="해평견ၷ"/>
      <sheetName val="해평견䁷"/>
      <sheetName val="해평견ⴀ"/>
      <sheetName val="상호참_x0005__x0000_"/>
      <sheetName val="기본DATA"/>
      <sheetName val="분양가격표"/>
      <sheetName val="조㢸+"/>
      <sheetName val="조_x0000__x0000_"/>
      <sheetName val="건축(을)"/>
      <sheetName val="공정코드"/>
      <sheetName val="기계실 D200"/>
      <sheetName val="전기일위대가"/>
      <sheetName val="공사발의서"/>
      <sheetName val="사전공사"/>
      <sheetName val="동력부하계산"/>
      <sheetName val="ENTRY"/>
      <sheetName val="TRE TABLE"/>
      <sheetName val="영업.일1"/>
      <sheetName val="단목"/>
      <sheetName val="토목수량"/>
      <sheetName val="Sheet13"/>
      <sheetName val="발전기"/>
      <sheetName val="Sheet14"/>
      <sheetName val="MAIN"/>
      <sheetName val="PAINT"/>
      <sheetName val="2.2.10.샤시등"/>
      <sheetName val="투입비"/>
      <sheetName val="철근량"/>
      <sheetName val="List"/>
      <sheetName val="7"/>
      <sheetName val="발생토"/>
      <sheetName val="각종단가"/>
      <sheetName val="邅☳"/>
      <sheetName val="토공집계표"/>
      <sheetName val="GAEYO"/>
      <sheetName val="영동(D)"/>
      <sheetName val="가격조사서"/>
      <sheetName val="제잡비집계"/>
      <sheetName val="-배수구조물⳵토공"/>
      <sheetName val="D16"/>
      <sheetName val="D25"/>
      <sheetName val="D22"/>
      <sheetName val="신.분"/>
      <sheetName val="통합내역"/>
      <sheetName val="3.공통공사대비"/>
      <sheetName val="내2"/>
      <sheetName val="투자효율분석"/>
      <sheetName val="오억미만"/>
      <sheetName val="현장조사"/>
      <sheetName val="요약&amp;결과"/>
      <sheetName val="공사원가"/>
      <sheetName val="1.가설"/>
      <sheetName val="4.목공사"/>
      <sheetName val="덕소내역"/>
      <sheetName val="일위대가(건축)"/>
      <sheetName val="암거단위-1련"/>
      <sheetName val="5.전사투자계획종함안"/>
      <sheetName val="이름정의"/>
      <sheetName val="설계변경조서"/>
      <sheetName val="현장관리비 "/>
      <sheetName val="일위대가표肀䄹ᬃ"/>
      <sheetName val="안산기계장치"/>
      <sheetName val="이름표"/>
      <sheetName val="총원가계산서(요율)"/>
      <sheetName val="산출근거1"/>
      <sheetName val="접속도로"/>
      <sheetName val="3.바닥판설계"/>
      <sheetName val="[수목일위.XLS]el\설계서\수목︀ᇕ԰_x0000_缀_x0000__x0000__x0000_䘀_xd802_"/>
      <sheetName val="[수목일위.XLS]기술자자료游/"/>
      <sheetName val="상계견적"/>
      <sheetName val="9GN︀ᇕ԰"/>
      <sheetName val="갑지(추정眨"/>
      <sheetName val="가로᳂"/>
      <sheetName val="[수목일위.XLS_x0000_][수목일위.XLS_x0000_][수목일위.XLS"/>
      <sheetName val="3.PT개발계획"/>
      <sheetName val="구⸀訋ԯ"/>
      <sheetName val="약품裂Ǚ"/>
      <sheetName val="★도급내역(2공구԰"/>
      <sheetName val="단가(노墭᎟"/>
      <sheetName val="판매현황"/>
      <sheetName val="21.경비기본입력"/>
      <sheetName val="최종내역"/>
      <sheetName val="일위대가橂"/>
      <sheetName val="단가표 "/>
      <sheetName val="산출명세"/>
      <sheetName val="단가일֭"/>
      <sheetName val="단가(긴급전화Ⰰ"/>
      <sheetName val="단가(긴급전화Ԁ"/>
      <sheetName val="단가(긴급전화ԯ"/>
      <sheetName val="단가(긴급전화ׇ"/>
      <sheetName val="단가(긴급전화蠀"/>
      <sheetName val="유림골조"/>
      <sheetName val="코스모공장 (어음)"/>
      <sheetName val="[수목일위.XLS]el\설계서\수목일위_XL_x0001_"/>
      <sheetName val="고부제"/>
      <sheetName val="삼기제"/>
      <sheetName val="원평천상류2차"/>
      <sheetName val="일반하천실시설계용역"/>
      <sheetName val="조촌제"/>
      <sheetName val="사업분석-분Ἐί踇⼿"/>
      <sheetName val="사업분석-분咸+橂⽓"/>
      <sheetName val="정산표"/>
      <sheetName val="esc"/>
      <sheetName val="계약내역"/>
      <sheetName val="기기리스玘"/>
      <sheetName val="신우"/>
      <sheetName val="미원천정비재료집계표"/>
      <sheetName val="권역안내판재료집계표"/>
      <sheetName val="마을쉼터조성재료집계표"/>
      <sheetName val="자재대(물량)"/>
      <sheetName val="부대공사재료집계표"/>
      <sheetName val="총괄내역서(설ԯ_x0000_"/>
      <sheetName val="원가계箌_x0016_篔"/>
      <sheetName val="총괄내역서(설谀ᙻ"/>
      <sheetName val="역T형교대(말뚝기초)"/>
      <sheetName val="전기공사일위대가"/>
      <sheetName val="내역서 "/>
      <sheetName val="견적내역서"/>
      <sheetName val="자재耀퓬"/>
      <sheetName val="개_x0005_"/>
      <sheetName val="신규품셈목차"/>
      <sheetName val="소방 산출서"/>
      <sheetName val="기본계획수립-2(backdata)"/>
      <sheetName val="2002이전(backdata)"/>
      <sheetName val="2002년이후(backdata)"/>
      <sheetName val="하천일람(bcakdata)"/>
      <sheetName val="가爂案"/>
      <sheetName val="가爃案"/>
      <sheetName val="상선"/>
      <sheetName val="공사비집계"/>
      <sheetName val="UTIMS분석DATA(리셋 등 제외)"/>
      <sheetName val="고장분류"/>
      <sheetName val=" 역별 발생건수"/>
      <sheetName val="배수ᰀ"/>
      <sheetName val="단가일尜"/>
      <sheetName val="건설기ᰀ"/>
      <sheetName val="_x0000_䅅呒"/>
      <sheetName val="D-철尜_x0013_層"/>
      <sheetName val="?䅅呒"/>
      <sheetName val="DB"/>
      <sheetName val="48일위(叠+听"/>
      <sheetName val="48일위(헾⽧_x0005_"/>
      <sheetName val="지입집계"/>
      <sheetName val="운怀"/>
      <sheetName val="조呸_x0019_"/>
      <sheetName val="조姐_x0016_"/>
      <sheetName val="수량산출(APT)"/>
      <sheetName val="슬래브수량"/>
      <sheetName val="차수"/>
      <sheetName val="설계서(7)"/>
      <sheetName val="예산서(6)"/>
      <sheetName val="상부공철근︀ᇕ԰_x0000_缀_x0000__x0000_"/>
      <sheetName val="1공구_단䈀챪ԯ_x0000_缀_x0000_"/>
      <sheetName val="설계서(동안동)"/>
      <sheetName val="복공계산"/>
      <sheetName val="원가계颙〒_x0005_"/>
      <sheetName val="SLAB&quot;1&quot;"/>
      <sheetName val="E.P.T수량䈀ᅪ԰"/>
      <sheetName val="남양주댠가표"/>
      <sheetName val="3.골재원검토의견서 갑지"/>
      <sheetName val="건축전기약전.소방"/>
      <sheetName val="0319"/>
      <sheetName val="인수공규격"/>
      <sheetName val="단가조사-2"/>
      <sheetName val="날개벽(TYPE2)"/>
      <sheetName val="골조က╗"/>
      <sheetName val="상부집계표"/>
      <sheetName val="현장관謀阪"/>
      <sheetName val="수窼"/>
      <sheetName val="실䈀"/>
      <sheetName val="내역서1999.헾】_x0005_"/>
      <sheetName val="샘플표지"/>
      <sheetName val="Apt내역"/>
      <sheetName val="Ȁ_x0004_夁瓅"/>
      <sheetName val="PROJECT BRIEF(EX.NEW)"/>
      <sheetName val="영창26"/>
      <sheetName val="결재판(삭제하지말아주세요)"/>
      <sheetName val="O＆P"/>
      <sheetName val="3BL공동구 수량"/>
      <sheetName val="7단가"/>
      <sheetName val="간선토공재집"/>
      <sheetName val="지선토공재집"/>
      <sheetName val="우배수"/>
      <sheetName val="원형맨홀수량"/>
      <sheetName val="날개벽(좌,우=45도,75도)"/>
      <sheetName val="대비표(토공1안)"/>
      <sheetName val="타견적(을)"/>
      <sheetName val="부시수량"/>
      <sheetName val="36+45-113-18+19+20I"/>
      <sheetName val="부속동"/>
      <sheetName val="예정(3)"/>
      <sheetName val="자"/>
      <sheetName val="노"/>
      <sheetName val="표지1"/>
      <sheetName val="2000,9월 일위"/>
      <sheetName val="품의서(0217)"/>
      <sheetName val="기초공"/>
      <sheetName val="관기성공.내"/>
      <sheetName val="내역서(기성청구)"/>
      <sheetName val="Cost bd-&quot;A&quot;"/>
      <sheetName val="0.갑지"/>
      <sheetName val="8.현장관리비"/>
      <sheetName val="7.안전관리비"/>
      <sheetName val="시화점실행"/>
      <sheetName val="현장지지물물량"/>
      <sheetName val="목차 "/>
      <sheetName val="계획서"/>
      <sheetName val="연장"/>
      <sheetName val="위치도(점용허가용)"/>
      <sheetName val="96보완계획7.12"/>
      <sheetName val="table"/>
      <sheetName val="월별"/>
      <sheetName val="기타공사"/>
      <sheetName val="단청(제외)"/>
      <sheetName val="목공집계"/>
      <sheetName val="미장(2)"/>
      <sheetName val="지붕(기와)"/>
      <sheetName val="직접공사비집계표_7"/>
      <sheetName val="공통가설_8"/>
      <sheetName val="기타시설"/>
      <sheetName val="아파트_9"/>
      <sheetName val="주민복지관"/>
      <sheetName val="지하주차장"/>
      <sheetName val="단가 산출서(산근#1~#102)"/>
      <sheetName val="자재표"/>
      <sheetName val="수로단위수량"/>
      <sheetName val="2.가로등(영구)"/>
      <sheetName val="General Data"/>
      <sheetName val="분양가상한산출"/>
      <sheetName val="2.토목공사"/>
      <sheetName val="횡배수관수량집계"/>
      <sheetName val="횡배수관기초"/>
      <sheetName val="변경일위"/>
      <sheetName val="Book1"/>
      <sheetName val="용산1(해보)"/>
      <sheetName val="기타경비"/>
      <sheetName val="잔토처리"/>
      <sheetName val="터파기,되메우기,램머,코아"/>
      <sheetName val="절단,포장깨기"/>
      <sheetName val="기계경비일람"/>
      <sheetName val="일반문틀 설치"/>
      <sheetName val="샌딩 에폭시 도장"/>
      <sheetName val="스텐문틀설치"/>
      <sheetName val="도시가스현황"/>
      <sheetName val="SUMMARY(S)"/>
      <sheetName val="남양시작동자105노65기1.3화1.2"/>
      <sheetName val="일반전기"/>
      <sheetName val="#3_일위대가목록"/>
      <sheetName val="XREF"/>
      <sheetName val="감가상각누계액"/>
      <sheetName val="수입"/>
      <sheetName val="도급FORM"/>
      <sheetName val="LF자재단가"/>
      <sheetName val="노 무 비"/>
      <sheetName val="분류"/>
      <sheetName val="RAW DATA"/>
      <sheetName val="전선관"/>
      <sheetName val="남양시작동010313100%"/>
      <sheetName val="조명율"/>
      <sheetName val="항목등록"/>
      <sheetName val="물량표"/>
      <sheetName val="H-pile(298x299)"/>
      <sheetName val="H-pile(250x250)"/>
      <sheetName val="노임 단가"/>
      <sheetName val="3연box"/>
      <sheetName val="단 box"/>
      <sheetName val="200"/>
      <sheetName val="1공구내역서(1)"/>
      <sheetName val="자재단가집계"/>
      <sheetName val="귀래_설계_공내역서1"/>
      <sheetName val="전선_및_전선관1"/>
      <sheetName val="2_대외공문"/>
      <sheetName val="상_부"/>
      <sheetName val="운동장_(2)"/>
      <sheetName val="1차_내역서1"/>
      <sheetName val="_견적서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HVAC"/>
      <sheetName val="XL4Poppy"/>
      <sheetName val="POOM_MOTO"/>
      <sheetName val="POOM_MOTO2"/>
      <sheetName val="월별입차량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환율표"/>
      <sheetName val="별표 "/>
      <sheetName val="[수목일위.XLS]el\설계서\_x0000__x0000_Ā_x0000__x0005__x0000_翿_x0000_"/>
      <sheetName val="단가목氚"/>
      <sheetName val="투찰내역서"/>
      <sheetName val="외주"/>
      <sheetName val="[수목일위.XLS]el\설계서瀀ᯢ_x0000__x0000_฀痼Ŀ_x0000__x0000_"/>
      <sheetName val="conclusion"/>
      <sheetName val="결정단가"/>
      <sheetName val="comparables"/>
      <sheetName val="Deduction"/>
      <sheetName val="other"/>
      <sheetName val="현장청취복명서"/>
      <sheetName val="4.전력_x0000__x0000_鼨ᆉ"/>
      <sheetName val="왕십리방향"/>
      <sheetName val="발주처자료입_x0005_"/>
      <sheetName val="방화도료"/>
      <sheetName val="[수목일위.XLS]el\설계서\수목　⣝_x0000__x0000_Āⳡ"/>
      <sheetName val="[수목일위.XLS]el\설계서\수목_x0000_⧝_x0000__x0000_Ā틡"/>
      <sheetName val="[수목일위.XLS]el\설계서\수목က↏_x0000__x0000_Ā"/>
      <sheetName val="달력"/>
      <sheetName val="발주처"/>
      <sheetName val="직원"/>
      <sheetName val="거래처"/>
      <sheetName val="내역서1999.咀&amp;哌"/>
      <sheetName val="사업분석-분䠀ⱒ䈀祪"/>
      <sheetName val="14.TV헾⽦"/>
      <sheetName val="기기리스_x0000_"/>
      <sheetName val="[수목일위.XLS]el\설계서\수목일識ɾ뺑p䎸"/>
      <sheetName val="조내_x0000_"/>
      <sheetName val="공사비︀⏕"/>
      <sheetName val="고가수조"/>
      <sheetName val="토목헾⾀"/>
      <sheetName val="인건-측정"/>
      <sheetName val="XXXXXXXX"/>
      <sheetName val="프랜트면_x0000_"/>
      <sheetName val="배駋ꦘԯ"/>
      <sheetName val="배ﺕ꿕ԯ"/>
      <sheetName val="15_소방공사1"/>
      <sheetName val="12_옥외_방송공사1"/>
      <sheetName val="8_옥외_보안등공사1"/>
      <sheetName val="9_전등공사1"/>
      <sheetName val="4_전력간선공사1"/>
      <sheetName val="1_전력인입1"/>
      <sheetName val="10_전열_공사1"/>
      <sheetName val="11_전화공사1"/>
      <sheetName val="5_CABLE_TRAY1"/>
      <sheetName val="3_피뢰공사1"/>
      <sheetName val="14_TV공사1"/>
      <sheetName val="1_2_동력(철거)1"/>
      <sheetName val="1_접지공사1"/>
      <sheetName val="실행,원가_최종예상1"/>
      <sheetName val="설계변경내역_981"/>
      <sheetName val="BSD_(2)1"/>
      <sheetName val="주공_갑지1"/>
      <sheetName val="주공尜_x0013_層"/>
      <sheetName val="괴목육교"/>
      <sheetName val="TARGET"/>
      <sheetName val="원가계산서(1공구)"/>
      <sheetName val="골프장예산"/>
      <sheetName val="마산방향철근집계"/>
      <sheetName val="공사ﻇᇕ԰"/>
      <sheetName val="입찰품의서"/>
      <sheetName val="1-1-2.고순도용접"/>
      <sheetName val="1-5"/>
      <sheetName val="물량산출근거"/>
      <sheetName val="kimre scrubber"/>
      <sheetName val="GRDBS"/>
      <sheetName val="광공업조"/>
      <sheetName val="1F-공장동"/>
      <sheetName val="수량산출서 갑지"/>
      <sheetName val="견적揄"/>
      <sheetName val="법면_x0000_"/>
      <sheetName val="48일㗅቎԰_x0000_缀"/>
      <sheetName val="단가(ﺿ"/>
      <sheetName val="입︀ᇕ"/>
      <sheetName val="입堀᎟"/>
      <sheetName val="건공실"/>
      <sheetName val="시_x0000_"/>
      <sheetName val="수량산출रʅ׃⿩"/>
      <sheetName val="도급예산내역서총᠀㙗"/>
      <sheetName val="배수장공사비명橂⽠"/>
      <sheetName val="매媸"/>
      <sheetName val="내역(전체_금차0"/>
      <sheetName val="도급예산내역서총耀ភ"/>
      <sheetName val="배수장공사비명鞀_x0017_"/>
      <sheetName val="도급예산䈀湪ԯ_x0000_缀_x0000_"/>
      <sheetName val="배수장공사비명鉰@"/>
      <sheetName val="도급예산쀀នఀប䈀⩪"/>
      <sheetName val="도급예산내역서총ꀀ⪓"/>
      <sheetName val="도급예산내역서총䈀詪"/>
      <sheetName val="도급예산내역서총䈀Ꝫ"/>
      <sheetName val="도급예산내역서총　䊕"/>
      <sheetName val="도급예산내역서총퀀㲔"/>
      <sheetName val="도급예산내역서총瀀䂒"/>
      <sheetName val="도급예산내역서총_x0000_㚘"/>
      <sheetName val="도급예산내역서총䈀啪"/>
      <sheetName val="도급예산내역서총怀᪗"/>
      <sheetName val="도급예산瀀㊔밀㊔䈀꭪"/>
      <sheetName val="도급예산᪔Ⰰ᪕䈀ᥪ"/>
      <sheetName val="도급예산내역서총倀䒘"/>
      <sheetName val="00_x0005__x0000_B"/>
      <sheetName val="배수장공사비명橂⿺"/>
      <sheetName val="도급예산䈀頻ԯ_x0000_缀_x0000_"/>
      <sheetName val="도급예산내역서총䈀頻"/>
      <sheetName val="도급예산내역서총耀⮗"/>
      <sheetName val="도급예산내역서총䈀롪"/>
      <sheetName val="䈀祪"/>
      <sheetName val="도급예산내역서총䈀祪"/>
      <sheetName val="도급예산내역서총耀䂕"/>
      <sheetName val="배수장공사비명門@"/>
      <sheetName val="도급예산내역서총ԯ_x0000_"/>
      <sheetName val="도급예산내역서총砀⑋"/>
      <sheetName val="도급예산砀⑋䈀Ꝫԯ_x0000_"/>
      <sheetName val="도급예산내역서총蠀᱌"/>
      <sheetName val="도급예산내역서총䈀ⱪ"/>
      <sheetName val="도급예산내역서총㪖"/>
      <sheetName val="배수장공사비명橂⼯"/>
      <sheetName val="배수장공사비명熠_x001e_"/>
      <sheetName val="배수장공사비명犰*"/>
      <sheetName val="도급예산내역서총瀀⪘"/>
      <sheetName val="도급예산내역서총䈀䅪"/>
      <sheetName val="도급예산내역서총䈀摪"/>
      <sheetName val="도급예산내역서총　Ⲙ"/>
      <sheetName val="배수장공사비명橂⽉"/>
      <sheetName val="도급예산䈀䥪ԯ_x0000_缀_x0000_"/>
      <sheetName val="배수장공사비명閐+"/>
      <sheetName val="배수장공사비명_x0005__x0000_"/>
      <sheetName val="도급예산ԯ_x0000_缀_x0000__x0000__x0000_"/>
      <sheetName val="도급예산내역서총က㚕"/>
      <sheetName val="내역(전က㚕尀㚕䈀"/>
      <sheetName val="도급예산倀㞔鰀㞔䈀な"/>
      <sheetName val="도급예산㒐Ⰰ㒑䈀끪"/>
      <sheetName val="도급예산내역서총䈀㑪"/>
      <sheetName val="도급예산䈀꽪ԯ_x0000_缀_x0000_"/>
      <sheetName val="도급예산退ភ_xdc00_ភ䈀⵪"/>
      <sheetName val="도급예산䈀쥪ԯ_x0000_缀_x0000_"/>
      <sheetName val="도급예산내역서총䈀幪"/>
      <sheetName val="도급예산내역서총䈀酪"/>
      <sheetName val="도급예산내역서총퀀ᶐ"/>
      <sheetName val="도급예산내역서총䈀≪"/>
      <sheetName val="도급예산내역서총䈀ꉪ"/>
      <sheetName val="배수장공사비명愵⿀"/>
      <sheetName val="배수장공사비명邰&lt;"/>
      <sheetName val="도급예산내역서총䈀ժ"/>
      <sheetName val="배수장공사비명橂⽭"/>
      <sheetName val="도급예산내역서총䈀䝪"/>
      <sheetName val="배수장공사비명橂⽇"/>
      <sheetName val="도급예산내역서총퀀ᦕ"/>
      <sheetName val="도급예산/_x0000_䀀_x0015__x0000__x0000_"/>
      <sheetName val="내역(전/_x0000_쀀¿_x0000_"/>
      <sheetName val="내역(전/_x0000_ꠀ_x0010__x0000_"/>
      <sheetName val="내역(전砝䖋怀䝛䨌"/>
      <sheetName val="도급예산0_x0000_G_x0000__x0000_"/>
      <sheetName val="도급예산︀跕ԯ_x0000_缀_x0000_"/>
      <sheetName val="도급예산0_x0000_堀6_x0000__x0000_"/>
      <sheetName val="도급예산/_x0000_䠀j_x0000__x0000_"/>
      <sheetName val="도급예산내역서총밅㉤"/>
      <sheetName val="ilch"/>
      <sheetName val="단鈀腷԰"/>
      <sheetName val="단᠀䕙찀"/>
      <sheetName val="포장자재집계표"/>
      <sheetName val="INPUTDATA"/>
      <sheetName val="일위(PN)"/>
      <sheetName val="99년신청"/>
      <sheetName val="내역서-전체낙찰율"/>
      <sheetName val="산출2-기기동력"/>
      <sheetName val="설비2차"/>
      <sheetName val="무시"/>
      <sheetName val="EQUIP LIST"/>
      <sheetName val="1안내역"/>
      <sheetName val="공사대장"/>
      <sheetName val="토적계산"/>
      <sheetName val="관내역"/>
      <sheetName val="고개가설"/>
      <sheetName val="절감계산(보일러)"/>
      <sheetName val="6.가격조사서 "/>
      <sheetName val="건축공사수량"/>
      <sheetName val="토목-물가"/>
      <sheetName val="F4-F7"/>
      <sheetName val="Macro(차단기)"/>
      <sheetName val="장비가동"/>
      <sheetName val="보차도경계석"/>
      <sheetName val="산출내역(K2)"/>
      <sheetName val="6공구(당초)"/>
      <sheetName val="설직재-1"/>
      <sheetName val="제직재"/>
      <sheetName val="내역(토목)"/>
      <sheetName val="ETC"/>
      <sheetName val="식재일위대가"/>
      <sheetName val="관계주식"/>
      <sheetName val="부표총괄표"/>
      <sheetName val="예산M12A"/>
      <sheetName val="SCHEDULE"/>
      <sheetName val="내역서1"/>
      <sheetName val="Sheet7(ㅅ)"/>
      <sheetName val="제2~4호표"/>
      <sheetName val="2-나.물가조사서"/>
      <sheetName val="MAT"/>
      <sheetName val="자금청구"/>
      <sheetName val="기성고조서 "/>
      <sheetName val="봉급(직영)"/>
      <sheetName val="99.12"/>
      <sheetName val="설계기준 및 하중계산"/>
      <sheetName val="교대철근집계"/>
      <sheetName val="구의33고"/>
      <sheetName val="기성내역서"/>
      <sheetName val="자동제어"/>
      <sheetName val="설계예산2"/>
      <sheetName val="선급금신청서"/>
      <sheetName val="설֮ꨀ"/>
      <sheetName val="䈀ᅪ"/>
      <sheetName val="H-PI_x0000__x0000__x0005__x0000_㬀φ"/>
      <sheetName val="H-PI_x0000__x0000__x0005__x0000_ᜀ΀"/>
      <sheetName val="함수"/>
      <sheetName val="1공구_단가_᳉፜搀፜"/>
      <sheetName val="1공구_단가_룉቟԰_x0000_"/>
      <sheetName val="2012공임"/>
      <sheetName val="비탈면보호공수량산출"/>
      <sheetName val="1근거"/>
      <sheetName val="관련자ԯ_x0000_缀"/>
      <sheetName val="현장관리비刨_x0014_⍠⿛_x0005_"/>
      <sheetName val="현장관리비_x0005__x0000__x0000__x0000_"/>
      <sheetName val="공사진︀"/>
      <sheetName val="공사진䈀"/>
      <sheetName val="BQ"/>
      <sheetName val="준공조서갑지"/>
      <sheetName val="RangeObject"/>
      <sheetName val="자_x0000__x0000__x0005_"/>
      <sheetName val="단위집계표"/>
      <sheetName val="16_설계서용지(丵〒"/>
      <sheetName val="[수목일위.XLS]el\설계서\_x0002__x0000_蠀僿㤁ᒄ᐀ȳ"/>
      <sheetName val="건舘ď艜"/>
      <sheetName val="[수목일위.XLS_x0000_]el\설계서\수목일위_x0000__x0000__x0005__x0000_茠ꈃɵ_x0000_"/>
      <sheetName val="98비정기소모"/>
      <sheetName val="단중표"/>
      <sheetName val="빌딩_안내"/>
      <sheetName val="실행내역(10_13)"/>
      <sheetName val="[수목일위.XLS]el\설계서\수목일위_XLS]데이타2"/>
      <sheetName val="전체공내역서"/>
      <sheetName val="배수공 내역서 적용수량"/>
      <sheetName val="5_시방서닮ň䥸"/>
      <sheetName val="을부담운반揄"/>
      <sheetName val="[수목일위.XLS]el\설계서_x0000__x0000__x0005__x0000_≀䣝Ȑ_x0000__x0000_"/>
      <sheetName val="[수목일위.XLS_x0000_][수목일위.XLS_x0000_]el\설계서\_x0000__x0000_"/>
      <sheetName val="EP0618"/>
      <sheetName val="[수목일위.XLS_x0000_][수목일위.XLS]el\설계서\수목일"/>
      <sheetName val="15.소방공䊬"/>
      <sheetName val="15.소방공⢬"/>
      <sheetName val="내역(2000년)"/>
      <sheetName val="설계က_x0000_倀"/>
      <sheetName val="견䡰_x0015_"/>
      <sheetName val="실행,원㔀቎԰_x0000_缀_x0000_"/>
      <sheetName val="8堀᎟鰀"/>
      <sheetName val="바挔_x0012_"/>
      <sheetName val="철근량산정및丵〒_x0005__x0000_"/>
      <sheetName val="철근량산정및傠_x0013_䌢〚_x0005_"/>
      <sheetName val="실행,원가 挔_x0012_矺め"/>
      <sheetName val="입력단가"/>
      <sheetName val="철근량산정및사용성검噀"/>
      <sheetName val="[수목일위.XLS]el\설계서\수목닑⼢_x0005__x0000__x0000_"/>
      <sheetName val="1단԰"/>
      <sheetName val="공사䀀፣"/>
      <sheetName val="공사씀ሖ"/>
      <sheetName val="공사䈀ᅪ"/>
      <sheetName val="공사餀ኘ"/>
      <sheetName val="공비현2"/>
      <sheetName val="도급예산내역서총︀ᇕ"/>
      <sheetName val="내역서1999.聈8헾"/>
      <sheetName val="7월1"/>
      <sheetName val="내역서1999._x0005__x0000_"/>
      <sheetName val="북제_x0005__x0000_"/>
      <sheetName val="장비일위대가2003상"/>
      <sheetName val="총물량"/>
      <sheetName val="[수목일위.XLS]el\설계서\수목일위.堃ᦋ鄃ா뀁ᢪ_x001f_"/>
      <sheetName val="내역총괄"/>
      <sheetName val="매출"/>
      <sheetName val="★도급내︀"/>
      <sheetName val="배수장공사비명翈±"/>
      <sheetName val="배수장공사비명礊⿏"/>
      <sheetName val="도급예산내역서총䈀"/>
      <sheetName val="도급예산䈀ԯ_x0000_缀_x0000_"/>
      <sheetName val="배수장공사비명橂⿭"/>
      <sheetName val="배수장공사비명橂⼶"/>
      <sheetName val="도급예산ꠊᠹ堀才朁륥"/>
      <sheetName val="도급예산내역서총䈀䭪"/>
      <sheetName val="배수장공사비명鍀/"/>
      <sheetName val="도급예산내역서총䀀⾓"/>
      <sheetName val="도급예산내역서총⠀䑐"/>
      <sheetName val="도급예산내역서총䈀ꍪ"/>
      <sheetName val="도급예산내역서총䈀ﭪ"/>
      <sheetName val="내역(전체_금차蠀"/>
      <sheetName val="내역(전체_금차"/>
      <sheetName val="배수장공사비명釠3"/>
      <sheetName val="내역(전체_금차/"/>
      <sheetName val="도급예산0_x0000_P_x0000__x0000_"/>
      <sheetName val="도급예산/_x0000_퀀ô_x0000__x0000_"/>
      <sheetName val="도급예산頉ᶗ쀀老쀁"/>
      <sheetName val="도급예산/_x0000_退ý_x0000__x0000_"/>
      <sheetName val="배수장공사비명헾〉"/>
      <sheetName val="배수장공사비명헾⽌"/>
      <sheetName val="도급예산쀯_x0000__x0000__x0000__x0000_"/>
      <sheetName val="내역(전체_금차⠀"/>
      <sheetName val="내역(전체_금차頀"/>
      <sheetName val="배수장공사비명_x0000_"/>
      <sheetName val="배수장공사비명洅⿞"/>
      <sheetName val="도급예산내역서총頀悂"/>
      <sheetName val="도급예산내역서총︀"/>
      <sheetName val="공구"/>
      <sheetName val="협력업ׇ"/>
      <sheetName val="단가(자재헾"/>
      <sheetName val="일위대ﻈᇕ԰_x0000_缀"/>
      <sheetName val="pier_x0005__x0000__x0000__x0000_"/>
      <sheetName val="pier畠_x0013_闰〒"/>
      <sheetName val="pier尜_x0013_層_x0013_"/>
      <sheetName val="일위대怀፵ን԰"/>
      <sheetName val="pier徸。_x0005__x0000_"/>
      <sheetName val="단가 (2)"/>
      <sheetName val="차액헾】"/>
      <sheetName val="[수목일위.XLS]산근/"/>
      <sheetName val="단가_x0000__x0000_蝰⨊"/>
      <sheetName val="[수목일위.XLS]el\설계서뀀䀂娊脂ⲙ堀1"/>
      <sheetName val="계정c԰"/>
      <sheetName val="직원투"/>
      <sheetName val="날개벽(䟣⾯_x0005_"/>
      <sheetName val="날개벽(_x0005_"/>
      <sheetName val="현장_x0005_"/>
      <sheetName val="날개벽(䟣⾄_x0005_"/>
      <sheetName val="단ԯ"/>
      <sheetName val="날개벽(시점԰"/>
      <sheetName val="사업분석ﻂ峕ԯ"/>
      <sheetName val="회사기_x0005_"/>
      <sheetName val="el\설계서\수목일︀ᇕ԰"/>
      <sheetName val="정화조방"/>
      <sheetName val="★도급내역︀𥉉ԯ"/>
      <sheetName val="★도급내역က"/>
      <sheetName val="원가계ԯ"/>
      <sheetName val="산근?"/>
      <sheetName val="2000_11월ԯ"/>
      <sheetName val="에԰"/>
      <sheetName val="1-4-"/>
      <sheetName val="일위대렀቟԰"/>
      <sheetName val="철?"/>
      <sheetName val="기԰"/>
      <sheetName val="[수목일위.XLS]el\설계서\수목일︀ᇕ԰"/>
      <sheetName val="발주처?䕫␀䕬"/>
      <sheetName val="철근량산정및헾】_x0005_"/>
      <sheetName val="철근량산정및_x0005_"/>
      <sheetName val="사업분석"/>
      <sheetName val="2.고용보험㥝〒_x0005_"/>
      <sheetName val="48일위_x0005_"/>
      <sheetName val="el\설계서\수목︀ᇕ԰"/>
      <sheetName val="도급예산䈀ԯ"/>
      <sheetName val="도급예산䈀ԯ"/>
      <sheetName val="도급예산䈀?ԯ"/>
      <sheetName val="내역(전0"/>
      <sheetName val="도급예산헾】_x0005_"/>
      <sheetName val="2공구하_x0005_"/>
      <sheetName val="일위대׈"/>
      <sheetName val="[수목일위.XLS]el\설계서\수목︀ᇕ԰"/>
      <sheetName val="[수목일위.XLS]el\설계서瀀ᯢ"/>
      <sheetName val="주공"/>
      <sheetName val="장비투"/>
      <sheetName val="2.고용보׃⿦"/>
      <sheetName val="[수목일위.XLS"/>
      <sheetName val="[수목일위.XLS]el\설계서\수목　⣝"/>
      <sheetName val="배"/>
      <sheetName val="[수목일위.XLS]el\설계서\수목"/>
      <sheetName val="[수목일위.XLS]el\설계서\수목က↏"/>
      <sheetName val="내역서19多⿣_x0005_"/>
      <sheetName val="2.고용보험԰"/>
      <sheetName val="경비내역徸〒_x0005_"/>
      <sheetName val="SLIDES"/>
      <sheetName val="노무비산출"/>
      <sheetName val="개비온집Ԁ"/>
      <sheetName val="개비온집저"/>
      <sheetName val="단가(헾】_x0005_"/>
      <sheetName val="단가(竈_x0013_笌"/>
      <sheetName val="단가(헾⾑_x0005_"/>
      <sheetName val="개비온집︀"/>
      <sheetName val="단가(鬘_x001d_헾"/>
      <sheetName val="상호참고저ᚙ"/>
      <sheetName val="상호참고ꠀ᪘"/>
      <sheetName val="단가(헾⾝_x0005_"/>
      <sheetName val="단가(肘%헾"/>
      <sheetName val="단가(芈+苌"/>
      <sheetName val="상호참고︀嗕"/>
      <sheetName val="상호참고ࠀ᎚"/>
      <sheetName val="02.25"/>
      <sheetName val="95TOTREV"/>
      <sheetName val="월별수"/>
      <sheetName val="Too_xd89a_"/>
      <sheetName val="참조자료"/>
      <sheetName val="D-철근총喸"/>
      <sheetName val="배수장공사비명橂】"/>
      <sheetName val="04.10건강보험(일용직)"/>
      <sheetName val="시橂"/>
      <sheetName val="대포2교접속"/>
      <sheetName val="상시"/>
      <sheetName val="약품_x0000__x0000_"/>
      <sheetName val="[수목일위.XLS][수목일위.XLS]도급예산내역서총/_x0000_"/>
      <sheetName val="[수목일위.XLS][수목일위.XLS]기술자자료游/"/>
      <sheetName val="[수목일위.XLS][수목일위.XLS]정화조방수미/"/>
      <sheetName val="[수목일위.XLS]배수장공사비명鍀/"/>
      <sheetName val="[수목일위.XLS]내역(전체_금차/"/>
      <sheetName val="[수목일위.XLS]도급예산/_x0000_퀀ô_x0000__x0000_"/>
      <sheetName val="[수목일위.XLS]도급예산/_x0000_退ý_x0000__x0000_"/>
      <sheetName val="[수목일위.XLS]도급예산/_x0000_䀀_x0015__x0000__x0000_"/>
      <sheetName val="[수목일위.XLS]내역(전/_x0000_쀀¿_x0000_"/>
      <sheetName val="[수목일위.XLS]내역(전/_x0000_ꠀ_x0010__x0000_"/>
      <sheetName val="신당동집계표"/>
      <sheetName val="1__설계예산肈"/>
      <sheetName val="간지_(2ԯ"/>
      <sheetName val="조경썿鴅"/>
      <sheetName val="임율"/>
      <sheetName val="화해(함평)"/>
      <sheetName val="화해(장성)"/>
      <sheetName val="설비원가"/>
      <sheetName val="֮_x0000_"/>
      <sheetName val="설֮䈀"/>
      <sheetName val="︀ᇕ"/>
      <sheetName val="DATA 입력란"/>
      <sheetName val="12.옥倶ⶠ_x0000__x0000_ഀ펚"/>
      <sheetName val="일위대가헾"/>
      <sheetName val="낙엽송지주목"/>
      <sheetName val="Sheet8"/>
      <sheetName val="Sheet9"/>
      <sheetName val="Sheet10"/>
      <sheetName val="Sheet12"/>
      <sheetName val="Sheet16"/>
      <sheetName val="Module1"/>
      <sheetName val="Module2"/>
      <sheetName val="수리결과"/>
      <sheetName val="시중노임"/>
      <sheetName val="MASTER00.7月"/>
      <sheetName val="99총공사내역서"/>
      <sheetName val="일위대가표(DEEP)"/>
      <sheetName val="투찰가"/>
      <sheetName val="PI"/>
      <sheetName val="2002하반기노임기준"/>
      <sheetName val="영업소실적"/>
      <sheetName val="설비단가표"/>
      <sheetName val="제-노임"/>
      <sheetName val="기본사항"/>
      <sheetName val="환산"/>
      <sheetName val="업무분장"/>
      <sheetName val="항목(1)"/>
      <sheetName val="석공사"/>
      <sheetName val="공종별자재"/>
      <sheetName val="관람석제출"/>
      <sheetName val="카메라"/>
      <sheetName val="덕전리"/>
      <sheetName val="목표세부명세"/>
      <sheetName val="MAT_N048"/>
      <sheetName val="공주-교대(A1)"/>
      <sheetName val="48일위"/>
      <sheetName val="22수량"/>
      <sheetName val="견적대비"/>
      <sheetName val="환율 및 노임"/>
      <sheetName val="속 일위대가"/>
      <sheetName val="자재단가대비표"/>
      <sheetName val="전체제잡비"/>
      <sheetName val="BOOK4"/>
      <sheetName val="단가산출서 (2)"/>
      <sheetName val="재료집계표"/>
      <sheetName val="사급자재비"/>
      <sheetName val="노임 (2차)"/>
      <sheetName val="단중표-ST"/>
      <sheetName val="대,유,램"/>
      <sheetName val="적용단위길이"/>
      <sheetName val="피벗테이블데이터분석"/>
      <sheetName val="특수기호강도거푸집"/>
      <sheetName val="종배수관면벽신"/>
      <sheetName val="종배수관(신)"/>
      <sheetName val="기슭막이(야면석찰쌓기)"/>
      <sheetName val="배관내역서"/>
      <sheetName val="배관품셈총괄표"/>
      <sheetName val="중갑지"/>
      <sheetName val="일목"/>
      <sheetName val="단가입력창"/>
      <sheetName val="공종단가표 "/>
      <sheetName val="주소록"/>
      <sheetName val="09공임"/>
      <sheetName val="※참고자료※"/>
      <sheetName val="지입재료비"/>
      <sheetName val="산출기준(파견전산실)"/>
      <sheetName val="10월"/>
      <sheetName val="건축(APT,부대동)"/>
      <sheetName val="Macro7"/>
      <sheetName val="단위세대물량"/>
      <sheetName val="(A)내역서"/>
      <sheetName val="경비산출"/>
      <sheetName val="제경비"/>
      <sheetName val="UPDATA"/>
      <sheetName val="예가비교표"/>
      <sheetName val="앉음벽 (2)"/>
      <sheetName val="전문품의"/>
      <sheetName val="1회기성을"/>
      <sheetName val="과단위"/>
      <sheetName val="원본(갑지)"/>
      <sheetName val="한일양산"/>
      <sheetName val="대구실행"/>
      <sheetName val="정내"/>
      <sheetName val="단가비교표_공통1"/>
      <sheetName val="PC"/>
      <sheetName val="배수관토공"/>
      <sheetName val="2.도실원내역(원본)"/>
      <sheetName val="견적(100%)"/>
      <sheetName val="DNT OSBL"/>
      <sheetName val="부재력정리"/>
      <sheetName val="일위1"/>
      <sheetName val="PL단가산정"/>
      <sheetName val="그림2"/>
      <sheetName val="배수관공"/>
      <sheetName val="고창방향"/>
      <sheetName val="운반공"/>
      <sheetName val="기별(종합)"/>
      <sheetName val="공사현황"/>
      <sheetName val="자재단가_사급"/>
      <sheetName val="중기기준"/>
      <sheetName val="중기적산목록"/>
      <sheetName val="건축공사집계"/>
      <sheetName val="경영계획1월"/>
      <sheetName val="목동세대 산출근거"/>
      <sheetName val="아파트 "/>
      <sheetName val="성곽내역헾"/>
      <sheetName val="mcc일위대가"/>
      <sheetName val="제수문"/>
      <sheetName val="1호토공"/>
      <sheetName val="좌홍배수장"/>
      <sheetName val="좌홍배수장토공"/>
      <sheetName val="IBM UX"/>
      <sheetName val="당초"/>
      <sheetName val="평균높이산출근거"/>
      <sheetName val="횡배수관위치조서"/>
      <sheetName val="SPC노임(5월)"/>
      <sheetName val="선급비용"/>
      <sheetName val="99년하반기"/>
      <sheetName val="총괄집퀀ᦔ"/>
      <sheetName val="연돌일退←_xdc00_"/>
      <sheetName val="연돌일위退←"/>
      <sheetName val="연돌일_x0000__x0000_Ԁ"/>
      <sheetName val="수량3"/>
      <sheetName val="토공A"/>
      <sheetName val="당정동공통이수"/>
      <sheetName val="당정동경상이수"/>
      <sheetName val="type-F"/>
      <sheetName val="동일대내"/>
      <sheetName val="표층포설및다짐"/>
      <sheetName val="도급내역서(3)"/>
      <sheetName val="보건노"/>
      <sheetName val="산출동탄"/>
      <sheetName val="본선 토공 분배표"/>
      <sheetName val="loading"/>
      <sheetName val="기별"/>
      <sheetName val="오餀ԯ"/>
      <sheetName val="하도"/>
      <sheetName val="copy"/>
      <sheetName val="서식"/>
      <sheetName val="익월작업계힉"/>
      <sheetName val="J형측구단위수량"/>
      <sheetName val="마포토정"/>
      <sheetName val="L_RPTA05_목록"/>
      <sheetName val="1. 설계조건 2.단면가정 3. 하중계산"/>
      <sheetName val="기성세부내역서"/>
      <sheetName val="기성원가계산서"/>
      <sheetName val="기성부분내역서"/>
      <sheetName val="도장재료산출"/>
      <sheetName val="설비"/>
      <sheetName val="수량계산서 집계표(가설 신설 및 철거-을지로3가 2호선)"/>
      <sheetName val="수량계산서 집계표(신설-을지로3가 2호선)"/>
      <sheetName val="수량계산서 집계표(철거-을지로3가 2호선)"/>
      <sheetName val="공사설명서외"/>
      <sheetName val="영업_일1"/>
      <sheetName val="케이블류 OLD"/>
      <sheetName val="변경총괄지(1)"/>
      <sheetName val="관로토공"/>
      <sheetName val="중기손료"/>
      <sheetName val="퇴직공제부금산출근거"/>
      <sheetName val="연결관산출조서"/>
      <sheetName val="가설(사)"/>
      <sheetName val="목집(사)"/>
      <sheetName val="운반(사)"/>
      <sheetName val="지붕(사)"/>
      <sheetName val="손익분석"/>
      <sheetName val="철집"/>
      <sheetName val="Summary Sheet"/>
      <sheetName val="대림경상68억"/>
      <sheetName val="기성(1차) "/>
      <sheetName val="평형별㓈_x0019_؟"/>
      <sheetName val="DESIGN CRETERIA"/>
      <sheetName val="관급"/>
      <sheetName val="갑__지2"/>
      <sheetName val="Customer_Databas2"/>
      <sheetName val="AS포장복구_2"/>
      <sheetName val="2000_11월설계내역2"/>
      <sheetName val="기타_정보통신공사2"/>
      <sheetName val="표지_(2)2"/>
      <sheetName val="unit_42"/>
      <sheetName val="화재_탐지_설비2"/>
      <sheetName val="준검_내역서2"/>
      <sheetName val="단가_및_재료비2"/>
      <sheetName val="Sheet1_(2)2"/>
      <sheetName val="1_설계조건2"/>
      <sheetName val="토공산출_(아파트)2"/>
      <sheetName val="5_일위목록2"/>
      <sheetName val="7_단가조사2"/>
      <sheetName val="6_일위대가2"/>
      <sheetName val="E_P_T수량산출서2"/>
      <sheetName val="일위총괄표"/>
      <sheetName val="마북 손익분석(CATIA)"/>
      <sheetName val="A가설공사"/>
      <sheetName val="G균열보수공사"/>
      <sheetName val="Z기타공사"/>
      <sheetName val="P도배공사"/>
      <sheetName val="M도장공사"/>
      <sheetName val="R목공사_old"/>
      <sheetName val="K미장공사"/>
      <sheetName val="Q설비공사"/>
      <sheetName val="H방수공사"/>
      <sheetName val="S보수,보강공사"/>
      <sheetName val="L석공사"/>
      <sheetName val="I수장공사"/>
      <sheetName val="F조적공사"/>
      <sheetName val="B지반보강공사"/>
      <sheetName val="N지붕공사"/>
      <sheetName val="O창호공사"/>
      <sheetName val="D철거및잔재처리"/>
      <sheetName val="U철골공사"/>
      <sheetName val="E철근콘크리트공사"/>
      <sheetName val="J타일공사"/>
      <sheetName val="C토공사"/>
      <sheetName val="공문"/>
      <sheetName val="Requirement(Work Crew)"/>
      <sheetName val="수로교총재료집계"/>
      <sheetName val="N賃԰_x0000__x0000_"/>
      <sheetName val="표 지"/>
      <sheetName val="PriceSummary"/>
      <sheetName val="0_갑지"/>
      <sheetName val="8_현장관리비"/>
      <sheetName val="7_안전관리비"/>
      <sheetName val="재무가정"/>
      <sheetName val="1Month+Sheet2!"/>
      <sheetName val="견적 (2)"/>
      <sheetName val="실행원가내역"/>
      <sheetName val="일반자료"/>
      <sheetName val="총누계"/>
      <sheetName val="표준계약서"/>
      <sheetName val="3.부제O호표"/>
      <sheetName val="4.장비손료"/>
      <sheetName val="5.소모재료비"/>
      <sheetName val="9.공삭공지층별작업시간"/>
      <sheetName val="7.주입분사시간제원표"/>
      <sheetName val="6.작업시간표"/>
      <sheetName val="8.시멘트제원표"/>
      <sheetName val="2.품제O호표"/>
      <sheetName val="1.총괄표1500mm"/>
      <sheetName val="단면(직벽형)-H=1m"/>
      <sheetName val="공사비집계표(서해안고속도로)"/>
      <sheetName val="1SGATE97"/>
      <sheetName val="영창2餀"/>
      <sheetName val="영창2"/>
      <sheetName val="자재운반단가일람표"/>
      <sheetName val="태안9)3-2)원내역"/>
      <sheetName val="공량산출근거서"/>
      <sheetName val=" 냉각수펌프"/>
      <sheetName val="AL공사(嫰ʍ"/>
      <sheetName val="도급예산0_x0000_뀀_x0005__x0000__x0000_"/>
      <sheetName val="도급예산0_x0000_᠀¿_x0000__x0000_"/>
      <sheetName val="8설_x0005__x0000_"/>
      <sheetName val="[수목일위.XLS]el\설계서\수목_x0000__x0000_Ā_x0000__x0005__x0000_"/>
      <sheetName val="᐀ባ"/>
      <sheetName val="[수목일위.XLS][수목일위.XLS]el_설___수__2"/>
      <sheetName val="[수목일위.XLS][수목일위.XLS]el_설___수__3"/>
      <sheetName val="설계변경橂⾷_x0005__x0000_"/>
      <sheetName val="하남내역"/>
      <sheetName val="공䀀㽙谀"/>
      <sheetName val="[수목일위.XLS][수목일위.XLS]el_설계서_수목_2"/>
      <sheetName val="[수목일위.XLS][수목일위.XLS]el_설계서_수목_3"/>
      <sheetName val="명단"/>
      <sheetName val="[수목일위.XLS][수목일위.XLS]el_설계서_수목_4"/>
      <sheetName val="[수목일위.XLS][수목일위.XLS]el_설계서_수목_5"/>
      <sheetName val="12.보오링"/>
      <sheetName val="18.공내수압탄성자연"/>
      <sheetName val="piping"/>
      <sheetName val="계측"/>
      <sheetName val="재산세 토지"/>
      <sheetName val="하조서"/>
      <sheetName val="99량액"/>
      <sheetName val="01노임적용기준"/>
      <sheetName val="입梾r"/>
      <sheetName val="[수목일위.XLS]el\설계서\수/_x0000_頀_x0004__x0000__x0000_⤀"/>
      <sheetName val="옹벽철근"/>
      <sheetName val="토︀ᇕ԰"/>
      <sheetName val="토᐀ባ切"/>
      <sheetName val="토⠀䊆氀"/>
      <sheetName val="토㠀ᎍ簀"/>
      <sheetName val="단㔀቎԰"/>
      <sheetName val="동별집계(비디오폰흑백-&gt;칼라)"/>
      <sheetName val="동별집계"/>
      <sheetName val="공사원가산출서"/>
      <sheetName val="[수목일위.XLS]el\설계서\수栁_x001b__x0000__x0000__x0000_搀"/>
      <sheetName val="[수목일위.XLS]el\설계서\⭛ş하ឆ_x0000__x0000__x0000__x0000_"/>
      <sheetName val="도급예산내역서총鬀ఓ"/>
      <sheetName val="도급예산내역서총鬀툓"/>
      <sheetName val="제경비_x0000__x0000_"/>
      <sheetName val="도급예산내역서총洐쵩"/>
      <sheetName val="도급예산내역서총᠓ᐳ"/>
      <sheetName val="도급예산내역서총蠀䅾"/>
      <sheetName val="배수장공사비명헾⽅"/>
      <sheetName val="도급예산내역서총︀䗕"/>
      <sheetName val="도급예산내역서총栀羅"/>
      <sheetName val="도급예산내역서총螄"/>
      <sheetName val="도급예산堀︀釕ԯ_x0000_"/>
      <sheetName val="도급예산내역서총︀껕"/>
      <sheetName val="도급예산내역서총︀⋕"/>
      <sheetName val="도급예산내역서총洌絩"/>
      <sheetName val="간지 (세)"/>
      <sheetName val="도급예산내역서총က⩗"/>
      <sheetName val="도급예산내역서총　䁖"/>
      <sheetName val="도급예산내역서총㕒"/>
      <sheetName val="도급예산내역서총렀앟"/>
      <sheetName val="도급예산내역서총退㙓"/>
      <sheetName val="설비내역"/>
      <sheetName val="약품盌_x0015_"/>
      <sheetName val="[수목일위.XLS]el\설계서\수_x0000_樀?_x0000__x0000_츁ԫ"/>
      <sheetName val="[수목일위.XLS]el\설계서\수_x0000_ᨀÓ_x0000__x0000_度כ"/>
      <sheetName val="[수목일위.XLS]el\설계서\수_x0000_攀£_x0000__x0000_币ք"/>
      <sheetName val="[수목일위.XLS]el\설계서\수_x0000_䠀Z_x0000__x0000_츁շ"/>
      <sheetName val="수량집"/>
      <sheetName val="부하LOAD"/>
      <sheetName val="1공구_단가_გ᭘尀"/>
      <sheetName val="[수목일위.XLS]el\설계서\수_x0000__x0000_ŵ_x0000_ⶀ꾓ŵ"/>
      <sheetName val="[수목일위.XLS]el\설계서\수_x0000__x0000_ơ_x0000_⸰鴧ơ"/>
      <sheetName val="포장_x0000_"/>
      <sheetName val="AL공_x0005__x0000__x0000_疼"/>
      <sheetName val="배수장공사비명冈_x001f_"/>
      <sheetName val="좌측ꙭī_x0000_"/>
      <sheetName val="실행⑹Ⰰ⑺"/>
      <sheetName val="상부공철근집계(AB蠀㛿"/>
      <sheetName val="손익차9월2"/>
      <sheetName val="횡배수관집현황(2공구)"/>
      <sheetName val="연부97-1"/>
      <sheetName val="Macro(전선)"/>
      <sheetName val="견적990322"/>
      <sheetName val="[수목일위.XLS]el\설계서\_x0000_ꩺ_x0000__x0000_Ā㶖_x0005__x0000_"/>
      <sheetName val="_수목일위.XLS__수목일위.XLS_el_설계서_수목일위"/>
      <sheetName val="원가계산서(APT+상가)"/>
      <sheetName val="경율산_x0005_"/>
      <sheetName val="Dsndata"/>
      <sheetName val="StrucData"/>
      <sheetName val="간공설계서"/>
      <sheetName val="[수목일위.XLS]el\설계서\수목일위_x0000__x0000__x0005__x0000_"/>
      <sheetName val="[수목일위.XLS]el\설계서\　◔쀀잗 瑩"/>
      <sheetName val="[수목일위.XLS]el\설계서\수목일위._x0000__x0000_Ā"/>
      <sheetName val="2공구_단가/_x0000_c"/>
      <sheetName val="노임단가조사厨"/>
      <sheetName val="궤도부설(424-441,1-27)"/>
      <sheetName val="레일단(70-125)"/>
      <sheetName val="장대단(55-71,126-129)"/>
      <sheetName val="궤도철거(442-448,36-54,130-134)"/>
      <sheetName val="분기(135-174,257-302)"/>
      <sheetName val="교상침목(177-183,151-184,254-262)"/>
      <sheetName val="침목단WT(182-246)"/>
      <sheetName val="궤도이설(20-27)"/>
      <sheetName val="기타1(558-577,263-293)"/>
      <sheetName val="자갈"/>
      <sheetName val="기타2(336-382)"/>
      <sheetName val="장,교(549-571,5-6,11-12,16-17,22"/>
      <sheetName val="체결구(348-375)"/>
      <sheetName val="기계상차(388)"/>
      <sheetName val="용접(389-423)"/>
      <sheetName val="장대(449-475)"/>
      <sheetName val="레일w(476-494)"/>
      <sheetName val="레일P(495-501)"/>
      <sheetName val="침목WT(502-518)"/>
      <sheetName val="침목PP(533-548)"/>
      <sheetName val="궤간정정"/>
      <sheetName val="면(37)"/>
      <sheetName val="면맞춤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"/>
      <sheetName val="가설소"/>
      <sheetName val="신품"/>
      <sheetName val="에너齘_x0013_"/>
      <sheetName val="단가일蜨"/>
      <sheetName val="[수목일위.XLS][수목일위.XLS]el______182"/>
      <sheetName val="[수목일위.XLS][수목일위.XLS]el______183"/>
      <sheetName val="[수목일위.XLS][수목일위.XLS]el______184"/>
      <sheetName val="[수목일위.XLS][수목일위.XLS]el______185"/>
      <sheetName val="[수목일위.XLS][수목일위.XLS]el______186"/>
      <sheetName val="[수목일위.XLS][수목일위.XLS]el______187"/>
      <sheetName val="[수목일위.XLS][수목일위.XLS]el______188"/>
      <sheetName val="[수목일위.XLS][수목일위.XLS]el______189"/>
      <sheetName val="[수목일위.XLS][수목일위.XLS]el______190"/>
      <sheetName val="[수목일위.XLS][수목일위.XLS]el______191"/>
      <sheetName val="[수목일위.XLS][수목일위.XLS]el______198"/>
      <sheetName val="[수목일위.XLS][수목일위.XLS]el______199"/>
      <sheetName val="[수목일위.XLS][수목일위.XLS]el______194"/>
      <sheetName val="[수목일위.XLS][수목일위.XLS]el______195"/>
      <sheetName val="[수목일위.XLS][수목일위.XLS]el______196"/>
      <sheetName val="[수목일위.XLS][수목일위.XLS]el______197"/>
      <sheetName val="[수목일위.XLS][수목일위.XLS]el______200"/>
      <sheetName val="[수목일위.XLS][수목일위.XLS]el______201"/>
    </sheetNames>
    <sheetDataSet>
      <sheetData sheetId="0">
        <row r="2">
          <cell r="E2">
            <v>23200</v>
          </cell>
        </row>
      </sheetData>
      <sheetData sheetId="1">
        <row r="2">
          <cell r="E2">
            <v>23200</v>
          </cell>
        </row>
      </sheetData>
      <sheetData sheetId="2">
        <row r="2">
          <cell r="E2">
            <v>23200</v>
          </cell>
        </row>
      </sheetData>
      <sheetData sheetId="3" refreshError="1"/>
      <sheetData sheetId="4">
        <row r="2">
          <cell r="E2">
            <v>23200</v>
          </cell>
        </row>
      </sheetData>
      <sheetData sheetId="5" refreshError="1">
        <row r="2">
          <cell r="E2">
            <v>23200</v>
          </cell>
        </row>
        <row r="46">
          <cell r="E46">
            <v>16300</v>
          </cell>
        </row>
        <row r="99">
          <cell r="E99">
            <v>35900</v>
          </cell>
        </row>
        <row r="104">
          <cell r="E104">
            <v>114000</v>
          </cell>
        </row>
        <row r="658">
          <cell r="E658">
            <v>51060</v>
          </cell>
        </row>
        <row r="659">
          <cell r="E659">
            <v>29933</v>
          </cell>
        </row>
      </sheetData>
      <sheetData sheetId="6" refreshError="1"/>
      <sheetData sheetId="7">
        <row r="2">
          <cell r="E2">
            <v>23200</v>
          </cell>
        </row>
      </sheetData>
      <sheetData sheetId="8">
        <row r="2">
          <cell r="E2">
            <v>23200</v>
          </cell>
        </row>
      </sheetData>
      <sheetData sheetId="9">
        <row r="2">
          <cell r="E2">
            <v>23200</v>
          </cell>
        </row>
      </sheetData>
      <sheetData sheetId="10">
        <row r="2">
          <cell r="E2">
            <v>23200</v>
          </cell>
        </row>
      </sheetData>
      <sheetData sheetId="11">
        <row r="2">
          <cell r="E2">
            <v>23200</v>
          </cell>
        </row>
      </sheetData>
      <sheetData sheetId="12">
        <row r="2">
          <cell r="E2">
            <v>23200</v>
          </cell>
        </row>
      </sheetData>
      <sheetData sheetId="13">
        <row r="2">
          <cell r="E2">
            <v>23200</v>
          </cell>
        </row>
      </sheetData>
      <sheetData sheetId="14">
        <row r="2">
          <cell r="E2">
            <v>23200</v>
          </cell>
        </row>
      </sheetData>
      <sheetData sheetId="15">
        <row r="2">
          <cell r="E2">
            <v>23200</v>
          </cell>
        </row>
      </sheetData>
      <sheetData sheetId="16">
        <row r="2">
          <cell r="E2">
            <v>23200</v>
          </cell>
        </row>
      </sheetData>
      <sheetData sheetId="17">
        <row r="2">
          <cell r="E2">
            <v>23200</v>
          </cell>
        </row>
      </sheetData>
      <sheetData sheetId="18">
        <row r="2">
          <cell r="E2">
            <v>23200</v>
          </cell>
        </row>
      </sheetData>
      <sheetData sheetId="19" refreshError="1"/>
      <sheetData sheetId="20">
        <row r="2">
          <cell r="E2">
            <v>23200</v>
          </cell>
        </row>
      </sheetData>
      <sheetData sheetId="21">
        <row r="2">
          <cell r="E2">
            <v>23200</v>
          </cell>
        </row>
      </sheetData>
      <sheetData sheetId="22">
        <row r="2">
          <cell r="E2">
            <v>23200</v>
          </cell>
        </row>
      </sheetData>
      <sheetData sheetId="23">
        <row r="2">
          <cell r="E2">
            <v>23200</v>
          </cell>
        </row>
      </sheetData>
      <sheetData sheetId="24">
        <row r="2">
          <cell r="E2">
            <v>23200</v>
          </cell>
        </row>
      </sheetData>
      <sheetData sheetId="25">
        <row r="2">
          <cell r="E2">
            <v>23200</v>
          </cell>
        </row>
      </sheetData>
      <sheetData sheetId="26">
        <row r="2">
          <cell r="E2">
            <v>23200</v>
          </cell>
        </row>
      </sheetData>
      <sheetData sheetId="27">
        <row r="2">
          <cell r="E2">
            <v>23200</v>
          </cell>
        </row>
      </sheetData>
      <sheetData sheetId="28">
        <row r="2">
          <cell r="E2">
            <v>23200</v>
          </cell>
        </row>
      </sheetData>
      <sheetData sheetId="29">
        <row r="2">
          <cell r="E2">
            <v>23200</v>
          </cell>
        </row>
      </sheetData>
      <sheetData sheetId="30">
        <row r="2">
          <cell r="E2">
            <v>23200</v>
          </cell>
        </row>
      </sheetData>
      <sheetData sheetId="31">
        <row r="2">
          <cell r="E2">
            <v>23200</v>
          </cell>
        </row>
      </sheetData>
      <sheetData sheetId="32">
        <row r="2">
          <cell r="E2">
            <v>23200</v>
          </cell>
        </row>
      </sheetData>
      <sheetData sheetId="33">
        <row r="2">
          <cell r="E2">
            <v>23200</v>
          </cell>
        </row>
      </sheetData>
      <sheetData sheetId="34">
        <row r="2">
          <cell r="E2">
            <v>23200</v>
          </cell>
        </row>
      </sheetData>
      <sheetData sheetId="35">
        <row r="2">
          <cell r="E2">
            <v>23200</v>
          </cell>
        </row>
      </sheetData>
      <sheetData sheetId="36">
        <row r="2">
          <cell r="E2">
            <v>23200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>
        <row r="2">
          <cell r="E2">
            <v>23200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E2">
            <v>23200</v>
          </cell>
        </row>
      </sheetData>
      <sheetData sheetId="58">
        <row r="2">
          <cell r="E2">
            <v>23200</v>
          </cell>
        </row>
      </sheetData>
      <sheetData sheetId="59">
        <row r="2">
          <cell r="E2">
            <v>23200</v>
          </cell>
        </row>
      </sheetData>
      <sheetData sheetId="60">
        <row r="2">
          <cell r="E2">
            <v>23200</v>
          </cell>
        </row>
      </sheetData>
      <sheetData sheetId="61">
        <row r="2">
          <cell r="E2">
            <v>23200</v>
          </cell>
        </row>
      </sheetData>
      <sheetData sheetId="62">
        <row r="2">
          <cell r="E2">
            <v>23200</v>
          </cell>
        </row>
      </sheetData>
      <sheetData sheetId="63">
        <row r="2">
          <cell r="E2">
            <v>23200</v>
          </cell>
        </row>
      </sheetData>
      <sheetData sheetId="64">
        <row r="2">
          <cell r="E2">
            <v>23200</v>
          </cell>
        </row>
      </sheetData>
      <sheetData sheetId="65">
        <row r="2">
          <cell r="E2">
            <v>23200</v>
          </cell>
        </row>
      </sheetData>
      <sheetData sheetId="66">
        <row r="2">
          <cell r="E2">
            <v>23200</v>
          </cell>
        </row>
      </sheetData>
      <sheetData sheetId="67">
        <row r="2">
          <cell r="E2">
            <v>23200</v>
          </cell>
        </row>
      </sheetData>
      <sheetData sheetId="68">
        <row r="2">
          <cell r="E2">
            <v>23200</v>
          </cell>
        </row>
      </sheetData>
      <sheetData sheetId="69">
        <row r="2">
          <cell r="E2">
            <v>23200</v>
          </cell>
        </row>
      </sheetData>
      <sheetData sheetId="70">
        <row r="2">
          <cell r="E2">
            <v>23200</v>
          </cell>
        </row>
      </sheetData>
      <sheetData sheetId="71">
        <row r="2">
          <cell r="E2">
            <v>23200</v>
          </cell>
        </row>
      </sheetData>
      <sheetData sheetId="72">
        <row r="2">
          <cell r="E2">
            <v>23200</v>
          </cell>
        </row>
      </sheetData>
      <sheetData sheetId="73">
        <row r="2">
          <cell r="E2">
            <v>23200</v>
          </cell>
        </row>
      </sheetData>
      <sheetData sheetId="74">
        <row r="2">
          <cell r="E2">
            <v>23200</v>
          </cell>
        </row>
      </sheetData>
      <sheetData sheetId="75">
        <row r="2">
          <cell r="E2">
            <v>23200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2">
          <cell r="E2">
            <v>23200</v>
          </cell>
        </row>
      </sheetData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/>
      <sheetData sheetId="1041"/>
      <sheetData sheetId="1042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 refreshError="1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>
        <row r="2">
          <cell r="E2">
            <v>23200</v>
          </cell>
        </row>
      </sheetData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/>
      <sheetData sheetId="1286" refreshError="1"/>
      <sheetData sheetId="1287"/>
      <sheetData sheetId="1288" refreshError="1"/>
      <sheetData sheetId="1289"/>
      <sheetData sheetId="1290"/>
      <sheetData sheetId="1291"/>
      <sheetData sheetId="1292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/>
      <sheetData sheetId="1569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/>
      <sheetData sheetId="1810"/>
      <sheetData sheetId="1811" refreshError="1"/>
      <sheetData sheetId="1812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/>
      <sheetData sheetId="1949" refreshError="1"/>
      <sheetData sheetId="1950" refreshError="1"/>
      <sheetData sheetId="1951" refreshError="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>
        <row r="5">
          <cell r="B5" t="str">
            <v>백-호</v>
          </cell>
        </row>
      </sheetData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/>
      <sheetData sheetId="2162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/>
      <sheetData sheetId="2339" refreshError="1"/>
      <sheetData sheetId="2340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/>
      <sheetData sheetId="2373"/>
      <sheetData sheetId="2374"/>
      <sheetData sheetId="2375"/>
      <sheetData sheetId="2376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/>
      <sheetData sheetId="2429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/>
      <sheetData sheetId="2440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/>
      <sheetData sheetId="2567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/>
      <sheetData sheetId="2580" refreshError="1"/>
      <sheetData sheetId="2581" refreshError="1"/>
      <sheetData sheetId="2582" refreshError="1"/>
      <sheetData sheetId="2583" refreshError="1"/>
      <sheetData sheetId="2584"/>
      <sheetData sheetId="2585"/>
      <sheetData sheetId="2586" refreshError="1"/>
      <sheetData sheetId="2587" refreshError="1"/>
      <sheetData sheetId="2588" refreshError="1"/>
      <sheetData sheetId="2589" refreshError="1"/>
      <sheetData sheetId="2590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>
        <row r="2">
          <cell r="E2">
            <v>23200</v>
          </cell>
        </row>
      </sheetData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>
        <row r="2">
          <cell r="E2">
            <v>23200</v>
          </cell>
        </row>
      </sheetData>
      <sheetData sheetId="3078" refreshError="1"/>
      <sheetData sheetId="3079">
        <row r="2">
          <cell r="E2">
            <v>23200</v>
          </cell>
        </row>
      </sheetData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/>
      <sheetData sheetId="3146"/>
      <sheetData sheetId="3147"/>
      <sheetData sheetId="3148"/>
      <sheetData sheetId="3149"/>
      <sheetData sheetId="3150"/>
      <sheetData sheetId="3151">
        <row r="2">
          <cell r="E2">
            <v>23200</v>
          </cell>
        </row>
      </sheetData>
      <sheetData sheetId="3152"/>
      <sheetData sheetId="3153">
        <row r="2">
          <cell r="E2">
            <v>23200</v>
          </cell>
        </row>
      </sheetData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>
        <row r="2">
          <cell r="E2">
            <v>23200</v>
          </cell>
        </row>
      </sheetData>
      <sheetData sheetId="3169"/>
      <sheetData sheetId="3170">
        <row r="2">
          <cell r="E2">
            <v>23200</v>
          </cell>
        </row>
      </sheetData>
      <sheetData sheetId="3171" refreshError="1"/>
      <sheetData sheetId="3172" refreshError="1"/>
      <sheetData sheetId="3173"/>
      <sheetData sheetId="3174">
        <row r="2">
          <cell r="E2">
            <v>23200</v>
          </cell>
        </row>
      </sheetData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/>
      <sheetData sheetId="3187">
        <row r="2">
          <cell r="E2">
            <v>23200</v>
          </cell>
        </row>
      </sheetData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/>
      <sheetData sheetId="3231"/>
      <sheetData sheetId="3232"/>
      <sheetData sheetId="3233"/>
      <sheetData sheetId="3234"/>
      <sheetData sheetId="3235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/>
      <sheetData sheetId="3475" refreshError="1"/>
      <sheetData sheetId="3476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>
        <row r="2">
          <cell r="E2">
            <v>23200</v>
          </cell>
        </row>
      </sheetData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간지"/>
      <sheetName val="자재총괄"/>
      <sheetName val="시멘트레미콘구입량"/>
      <sheetName val="골재구입량"/>
      <sheetName val="공사개요"/>
      <sheetName val="자재집계표"/>
      <sheetName val="주요자재집계표"/>
      <sheetName val="토공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구조물공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VXXXXX"/>
      <sheetName val="방음벽수량"/>
      <sheetName val="방음벽기초수량"/>
      <sheetName val="방음벽설치현황"/>
      <sheetName val="단위수량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지장물보호(수집)"/>
      <sheetName val="지장물산근"/>
      <sheetName val="지장물보호공단위수량"/>
      <sheetName val="Sheet1"/>
      <sheetName val="1.토공집계"/>
      <sheetName val="2.관대집계표"/>
      <sheetName val="접합"/>
      <sheetName val="3.구조물공"/>
      <sheetName val="4.포장공"/>
      <sheetName val="5.부대공"/>
      <sheetName val="6.주요자재대"/>
      <sheetName val="7.폐기물집계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관로"/>
      <sheetName val="가정연결관"/>
      <sheetName val="(1)가시설공"/>
      <sheetName val="(2)경고"/>
      <sheetName val="(3)기타"/>
      <sheetName val="7.폐기물"/>
      <sheetName val="토실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세부내역"/>
      <sheetName val="일위대가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계산서(곡선부)"/>
      <sheetName val="-치수표(곡선부)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단가산출서"/>
      <sheetName val="시험비 단가"/>
      <sheetName val="내역서"/>
      <sheetName val="일반화물자동차운임"/>
      <sheetName val="조명시설"/>
      <sheetName val="장비집계"/>
      <sheetName val="데이타"/>
      <sheetName val="guard(mac)"/>
      <sheetName val="#REF"/>
      <sheetName val="bearing"/>
      <sheetName val="연동내역"/>
      <sheetName val="관접합및부설"/>
      <sheetName val="단가"/>
      <sheetName val="터파기및재료"/>
      <sheetName val="식재"/>
      <sheetName val="시설물"/>
      <sheetName val="식재출력용"/>
      <sheetName val="유지관리"/>
      <sheetName val="변수값"/>
      <sheetName val="중기상차"/>
      <sheetName val="AS복구"/>
      <sheetName val="중기터파기"/>
      <sheetName val="공사설명서"/>
      <sheetName val="진주방향"/>
      <sheetName val="관급자재대"/>
      <sheetName val="구조물철거타공정이월"/>
      <sheetName val="수량산출"/>
      <sheetName val="우수받이"/>
      <sheetName val="Sheet1 (2)"/>
      <sheetName val="배수공총괄 집계표(횡)"/>
      <sheetName val="보차도경계석집계표(종)"/>
      <sheetName val="보차도경계석 조서"/>
      <sheetName val="보차도경계석단위량"/>
      <sheetName val="경계석집계표(종)"/>
      <sheetName val="경계석"/>
      <sheetName val="경계석단위량"/>
      <sheetName val="배수집계표(종)"/>
      <sheetName val="종배수관"/>
      <sheetName val="빗물받이집계"/>
      <sheetName val="빗물받이조서"/>
      <sheetName val="빗물받이단위량"/>
      <sheetName val="맨홀집계표 "/>
      <sheetName val="맨홀조서"/>
      <sheetName val="맨홀단위량"/>
      <sheetName val="해평견적"/>
      <sheetName val="수안보-MBR1"/>
      <sheetName val="집계표"/>
      <sheetName val="관경고용테이프수집"/>
      <sheetName val="관경고용산근"/>
      <sheetName val="레미콘"/>
      <sheetName val="pe이중벽관"/>
      <sheetName val="pe이중벽관 (우수)"/>
      <sheetName val="D100관"/>
      <sheetName val="D16"/>
      <sheetName val="D20"/>
      <sheetName val="D25"/>
      <sheetName val="D50"/>
      <sheetName val="D75,D100"/>
      <sheetName val="고양관재"/>
      <sheetName val="가도공"/>
      <sheetName val="삭제및변경불가"/>
      <sheetName val="일위대가목차"/>
      <sheetName val="Sheet5"/>
      <sheetName val="내역"/>
      <sheetName val="총괄내역서"/>
      <sheetName val="5.정산서"/>
      <sheetName val="전차선로 물량표"/>
      <sheetName val="한강운반비"/>
      <sheetName val="자재"/>
      <sheetName val="식재인부"/>
      <sheetName val="1-4-2.관(약)"/>
      <sheetName val="가점"/>
      <sheetName val="index"/>
      <sheetName val="etc"/>
      <sheetName val="data"/>
      <sheetName val="견적대비표"/>
      <sheetName val="단가일람"/>
      <sheetName val="조경일람"/>
      <sheetName val="내역서(전기)"/>
      <sheetName val="부대내역"/>
      <sheetName val="충주"/>
      <sheetName val="요율"/>
      <sheetName val="교각1"/>
      <sheetName val="산출근거"/>
      <sheetName val="SLAB"/>
      <sheetName val="일위대가표"/>
      <sheetName val="입찰"/>
      <sheetName val="현경"/>
      <sheetName val="4차원가계산서"/>
      <sheetName val="L형 옹벽"/>
      <sheetName val="정부노임단가"/>
      <sheetName val="단면가정"/>
      <sheetName val="설계조건"/>
      <sheetName val="토공 total"/>
      <sheetName val="공사비"/>
      <sheetName val="고압수량(철거)"/>
      <sheetName val="날개벽(시점좌측)"/>
      <sheetName val="건축내역"/>
      <sheetName val="증감내역서"/>
      <sheetName val="우배수"/>
      <sheetName val="계산식"/>
      <sheetName val="Total"/>
      <sheetName val="설계명세서"/>
      <sheetName val="nys"/>
      <sheetName val="2003상반기노임기준"/>
      <sheetName val="슬래브(유곡)"/>
      <sheetName val="자료"/>
      <sheetName val="공통(20-91)"/>
      <sheetName val="실행예산"/>
      <sheetName val="금액"/>
      <sheetName val="원가"/>
      <sheetName val="집수정(600-700)"/>
      <sheetName val="총괄내역서(설계)"/>
      <sheetName val="포장재료집계표"/>
      <sheetName val="비탈면보호공수량산출"/>
      <sheetName val="설 계"/>
      <sheetName val="법면단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8.PILE  (돌출)"/>
      <sheetName val="상부집계표"/>
      <sheetName val="개산공사비"/>
      <sheetName val="매입세율"/>
      <sheetName val="BD"/>
      <sheetName val="값"/>
      <sheetName val="설계예산서"/>
      <sheetName val="예산내역서"/>
      <sheetName val="차수별내역서"/>
      <sheetName val="수지표"/>
      <sheetName val="셀명"/>
      <sheetName val="공사"/>
      <sheetName val="상호참고자료"/>
      <sheetName val="공사기본내용입력"/>
      <sheetName val="발주처자료입력"/>
      <sheetName val="회사기본자료"/>
      <sheetName val="하자보증자료"/>
      <sheetName val="기술자관련자료"/>
      <sheetName val="용역비내역-진짜"/>
      <sheetName val="8.석축단위(H=1.5M)"/>
      <sheetName val="신당동집계표"/>
      <sheetName val="3.하중산정4.지지력"/>
      <sheetName val="토공연장"/>
      <sheetName val="노임단가(2009.상)"/>
      <sheetName val="10.1 중기기초단가"/>
      <sheetName val="깨기 총괄"/>
      <sheetName val="6PILE  (돌출)"/>
      <sheetName val="T13(P68~72,78)"/>
      <sheetName val="돌담교 상부수량"/>
      <sheetName val="개비온집계"/>
      <sheetName val="개비온 단위"/>
      <sheetName val="데리네이타현황"/>
      <sheetName val="★도급내역(2공구)"/>
      <sheetName val="기초자료입력"/>
      <sheetName val="말뚝지지력산정"/>
      <sheetName val="JUCK"/>
      <sheetName val="우각부보강"/>
      <sheetName val="맨홀수량산출"/>
      <sheetName val="FOB발"/>
      <sheetName val="토적표"/>
      <sheetName val="배수공수집"/>
      <sheetName val="건축내역서"/>
      <sheetName val="설비내역서"/>
      <sheetName val="전기내역서"/>
      <sheetName val="토목공사"/>
      <sheetName val="설계내역"/>
      <sheetName val="손익분석"/>
      <sheetName val="견적서을지"/>
      <sheetName val="SG"/>
      <sheetName val="실행대비"/>
      <sheetName val="2000,9월 일위"/>
      <sheetName val="공통단가"/>
      <sheetName val="단가조사"/>
      <sheetName val="코드표"/>
      <sheetName val="재료비"/>
      <sheetName val="운반비"/>
      <sheetName val="단가표"/>
      <sheetName val="보차도경계석"/>
      <sheetName val="기초입력 DATA"/>
      <sheetName val="배수지집꓄표"/>
      <sheetName val="밀도포장수량집계표"/>
      <sheetName val="지급자재"/>
      <sheetName val="CON'C"/>
      <sheetName val="P-산#1-1(WOWA1)"/>
      <sheetName val="Cost bd-&quot;A&quot;"/>
      <sheetName val="ABUT수량-A1"/>
      <sheetName val="조명율표"/>
      <sheetName val="기계경비(시간당)"/>
      <sheetName val="램머"/>
      <sheetName val="안전시설(수집)"/>
      <sheetName val="안전시설"/>
      <sheetName val="INPUT"/>
      <sheetName val="기본일위"/>
      <sheetName val="중기사용료"/>
      <sheetName val="토공집계"/>
      <sheetName val="영업소산출근거"/>
      <sheetName val="40단가산출서"/>
      <sheetName val="40집계"/>
      <sheetName val="POOM_MOTO"/>
      <sheetName val="내역서갑지"/>
      <sheetName val="내역서을지"/>
      <sheetName val="공사요율"/>
      <sheetName val="일반수량"/>
      <sheetName val="노임단가"/>
      <sheetName val="ilch"/>
      <sheetName val="세금자료"/>
      <sheetName val="노임"/>
      <sheetName val="수로BOX"/>
      <sheetName val="실행내역"/>
      <sheetName val="자재단가"/>
      <sheetName val="경비단가"/>
      <sheetName val="b_balju"/>
      <sheetName val="자압"/>
      <sheetName val="교사기준면적(초등)"/>
      <sheetName val="5.모델링"/>
      <sheetName val="석축설면"/>
      <sheetName val="법면설면"/>
      <sheetName val="석축단"/>
      <sheetName val="법면수집"/>
      <sheetName val="전기일위대가"/>
      <sheetName val="일위대가(가설)"/>
      <sheetName val="설계예시"/>
      <sheetName val="일위산출"/>
      <sheetName val="설비"/>
      <sheetName val="물가대비표"/>
      <sheetName val="6호기"/>
      <sheetName val="물가자료"/>
      <sheetName val="기기리스트"/>
      <sheetName val="기초단가"/>
      <sheetName val="L_RPTB02_01"/>
      <sheetName val="자재단가_사급"/>
      <sheetName val="중기적산목록"/>
      <sheetName val="BOX"/>
      <sheetName val="노임단가명세표"/>
      <sheetName val="단가적용기준"/>
      <sheetName val="이토변실(A3-LINE)"/>
      <sheetName val="교대(A1-A2)"/>
      <sheetName val="인건비 "/>
      <sheetName val="상부공"/>
      <sheetName val="CODE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차액보증"/>
      <sheetName val="슬래브"/>
      <sheetName val="원가계산"/>
      <sheetName val="전기실(고압)"/>
      <sheetName val="TOTAL_BOQ"/>
      <sheetName val="토사(PE)"/>
      <sheetName val="총계"/>
      <sheetName val="기본단가표"/>
      <sheetName val="중기조종사 단위단가"/>
      <sheetName val="아파트 내역"/>
      <sheetName val="위치조서"/>
      <sheetName val="경산"/>
      <sheetName val="목록"/>
      <sheetName val="도급"/>
      <sheetName val="고유코드_설계"/>
      <sheetName val="증감대비표(전체변경)"/>
      <sheetName val="원가계산서(공동+분담)"/>
      <sheetName val="원가계산서(공동)"/>
      <sheetName val="원가계산서(분담-지열)"/>
      <sheetName val="공종별증감대비표"/>
      <sheetName val="건축"/>
      <sheetName val="토목"/>
      <sheetName val="조경"/>
      <sheetName val="기계"/>
      <sheetName val="지열"/>
      <sheetName val="수량BOQ"/>
      <sheetName val="수량"/>
      <sheetName val="기계경비적용기준"/>
      <sheetName val="BID"/>
      <sheetName val="관경별내역서"/>
      <sheetName val="교각별철근수량집계표"/>
      <sheetName val="배수장토목공사비"/>
      <sheetName val="대로근거"/>
      <sheetName val="중로근거"/>
      <sheetName val="심사물량"/>
      <sheetName val="심사계산"/>
      <sheetName val="인건비"/>
      <sheetName val="명세서"/>
      <sheetName val="예산서"/>
      <sheetName val="집수정단위수량600 "/>
      <sheetName val="S.중기사용료"/>
      <sheetName val="입력란"/>
      <sheetName val="입찰견적보고서"/>
      <sheetName val="MOTOR"/>
      <sheetName val="이름정의"/>
      <sheetName val="초기화면"/>
      <sheetName val="백호우계수"/>
      <sheetName val="단위단가"/>
      <sheetName val="토공(우물통,기타) "/>
      <sheetName val="배수공"/>
      <sheetName val="부대공"/>
      <sheetName val="포장공"/>
      <sheetName val="APT"/>
      <sheetName val="A-4"/>
      <sheetName val="총괄집계_"/>
      <sheetName val="날개벽철근집계_"/>
      <sheetName val="PVC접합개소_산출서"/>
      <sheetName val="1_토공집계"/>
      <sheetName val="2_관대집계표"/>
      <sheetName val="3_구조물공"/>
      <sheetName val="4_포장공"/>
      <sheetName val="5_부대공"/>
      <sheetName val="6_주요자재대"/>
      <sheetName val="7_폐기물집계"/>
      <sheetName val="1_토총"/>
      <sheetName val="2_관로집"/>
      <sheetName val="3_구조물집계"/>
      <sheetName val="7_폐기물"/>
      <sheetName val="Sheet2"/>
      <sheetName val="70%"/>
      <sheetName val="노견단위수량"/>
      <sheetName val="산출내역서"/>
      <sheetName val="설계"/>
      <sheetName val="일위대가(건축)"/>
      <sheetName val="맨홀수량집계"/>
      <sheetName val="3련 BOX"/>
      <sheetName val="인천성심병원"/>
      <sheetName val="평가데이터"/>
      <sheetName val="제잡비계산"/>
      <sheetName val="자재수량"/>
      <sheetName val="내역서단가산출용"/>
      <sheetName val="잡비계산"/>
      <sheetName val="내역서1999.8최종"/>
      <sheetName val="단가조사서"/>
      <sheetName val="시설물일위"/>
      <sheetName val="wall"/>
      <sheetName val="Macro(차단기)"/>
      <sheetName val="전선 및 전선관"/>
      <sheetName val="을지"/>
      <sheetName val="Sheet17"/>
      <sheetName val="원형1호맨홀토공수량"/>
      <sheetName val="산출근거(마산,_만천,_가례)"/>
      <sheetName val="산출근거(가설도로_조성)"/>
      <sheetName val="산출근거(가설도로_성토다짐)"/>
      <sheetName val="산출근거(가설도로_살수)"/>
      <sheetName val="산출근거(가설도로_유지보수)"/>
      <sheetName val="일위대가(노임수정(완),_자재_및_물린단산수정필요)"/>
      <sheetName val="시험비_단가"/>
      <sheetName val="1-4-2_관(약)"/>
      <sheetName val="배수공총괄_집계표(횡)"/>
      <sheetName val="보차도경계석_조서"/>
      <sheetName val="맨홀집계표_"/>
      <sheetName val="Sheet1_(2)"/>
      <sheetName val="전차선로_물량표"/>
      <sheetName val="pe이중벽관_(우수)"/>
      <sheetName val="토목검측서"/>
      <sheetName val="단가및재료비"/>
      <sheetName val="역T형(H=6.0) (2)"/>
      <sheetName val="내역서적용수량"/>
      <sheetName val="elecdtla"/>
      <sheetName val="노무"/>
      <sheetName val="원가계산 (2)"/>
      <sheetName val="일위대가 "/>
      <sheetName val="소비자가"/>
      <sheetName val="단가산출"/>
      <sheetName val="1.설계조건"/>
      <sheetName val="공사비증감"/>
      <sheetName val="깨기"/>
      <sheetName val="단면A-A(TR)"/>
      <sheetName val="참고사항"/>
      <sheetName val="근로자자료입력"/>
      <sheetName val="중부"/>
      <sheetName val="북부"/>
      <sheetName val="남부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4"/>
      <sheetName val="Sheet3 (2)"/>
      <sheetName val="3.2 3차처리시설"/>
      <sheetName val="자재집계"/>
      <sheetName val="설비동집계표-전체"/>
      <sheetName val="설비동집계"/>
      <sheetName val="설비동산근"/>
      <sheetName val="b_balju_cho"/>
      <sheetName val="산출"/>
      <sheetName val="조건표"/>
      <sheetName val="파일의이용"/>
      <sheetName val="1-1"/>
      <sheetName val="COPING"/>
      <sheetName val="MFAB"/>
      <sheetName val="MFRT"/>
      <sheetName val="MPKG"/>
      <sheetName val="MPRD"/>
      <sheetName val="산근터빈"/>
      <sheetName val="가감수량"/>
      <sheetName val="GT 1050x650"/>
      <sheetName val="토목(대안)"/>
      <sheetName val="[고양관재.XLSŝ보차도경계석집계표(종)"/>
      <sheetName val="공사비 증감 내역서"/>
      <sheetName val="D"/>
      <sheetName val="자압1"/>
      <sheetName val="SLAB&quot;1&quot;"/>
      <sheetName val="통관-유입(벌어짐)유출(도수)"/>
      <sheetName val="부대tu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수목표준대가"/>
      <sheetName val="H-PILE수량집계"/>
      <sheetName val="을"/>
      <sheetName val="영동(D)"/>
      <sheetName val="기술자자료입력"/>
      <sheetName val="관경결정"/>
      <sheetName val="마산방향"/>
      <sheetName val="마산방향철근집계"/>
      <sheetName val="7.PILE  (돌출)"/>
      <sheetName val="DATA1"/>
      <sheetName val="기둥(원형)"/>
      <sheetName val="실행철강하도"/>
      <sheetName val="버스운행안내"/>
      <sheetName val="예방접종계획"/>
      <sheetName val="근태계획서"/>
      <sheetName val="2차기성내역서"/>
      <sheetName val="부시수량"/>
      <sheetName val="가시설단위수량"/>
      <sheetName val="SORCE1"/>
      <sheetName val="총괄표"/>
      <sheetName val="인부노임"/>
      <sheetName val="쌍송교"/>
      <sheetName val="설계예산2"/>
      <sheetName val="감시비교(자동제어비교)"/>
      <sheetName val="설명"/>
      <sheetName val="4차공사"/>
      <sheetName val="수자재단위당"/>
      <sheetName val="EP0618"/>
      <sheetName val="구체"/>
      <sheetName val="좌측날개벽"/>
      <sheetName val="우측날개벽"/>
      <sheetName val="수압시험수집"/>
      <sheetName val="수압시험산근"/>
      <sheetName val="A1-DATA"/>
      <sheetName val="단면"/>
      <sheetName val="type-F"/>
      <sheetName val="접합 및 부설 "/>
      <sheetName val="조건"/>
      <sheetName val="천방교접속"/>
      <sheetName val="대포2교접속"/>
      <sheetName val="총_구조물공"/>
      <sheetName val="신우"/>
      <sheetName val="I.설계조건"/>
      <sheetName val="음봉방향"/>
      <sheetName val="5.배수관로"/>
      <sheetName val="주요자재"/>
      <sheetName val="교각계산"/>
      <sheetName val="기계경비"/>
      <sheetName val="기본"/>
      <sheetName val="총괄 내역서"/>
      <sheetName val="데크수량집계표 (3)"/>
      <sheetName val="수량(숲생태관람데크)"/>
      <sheetName val="수량(암석원관람데크)"/>
      <sheetName val="수량(개비자관람데크)"/>
      <sheetName val="만병초관람데크"/>
      <sheetName val="난간A"/>
      <sheetName val="난간B"/>
      <sheetName val="습지원관람데크"/>
      <sheetName val="전망대"/>
      <sheetName val="전망데크"/>
      <sheetName val="데크산책로A"/>
      <sheetName val="데크산책로B"/>
      <sheetName val="데크산책로C"/>
      <sheetName val="관람데크A"/>
      <sheetName val="관람데크B"/>
      <sheetName val="관람데크C"/>
      <sheetName val="입구계단A"/>
      <sheetName val="입구계단B"/>
      <sheetName val="입구계단C"/>
      <sheetName val="입구계단D"/>
      <sheetName val="입구계단E"/>
      <sheetName val="암석원관람데크"/>
      <sheetName val="숲생태관람데크"/>
      <sheetName val="개비자관람데크"/>
      <sheetName val="배수내역"/>
      <sheetName val="동일대내"/>
      <sheetName val="노무비 근거"/>
      <sheetName val="토목원가계산"/>
      <sheetName val="용수량(생활용수)"/>
      <sheetName val="토공_total"/>
      <sheetName val="외천교"/>
      <sheetName val="2.고용보험료산출근거"/>
      <sheetName val="LP-S"/>
      <sheetName val="전기"/>
      <sheetName val="1호맨홀가감수량"/>
      <sheetName val="가시설(TYPE-A)"/>
      <sheetName val="1-1평균터파기고(1)"/>
      <sheetName val="1호맨홀수량산출"/>
      <sheetName val="계정"/>
      <sheetName val="골막이(야매)"/>
      <sheetName val="부하계산서"/>
      <sheetName val="01"/>
      <sheetName val="원가계산서"/>
      <sheetName val="차도부연장현황"/>
      <sheetName val="개별직종노임단가(2003.9)"/>
      <sheetName val="플랜트 설치"/>
      <sheetName val="수량집계"/>
      <sheetName val="HVAC"/>
      <sheetName val="유입부"/>
      <sheetName val="국산화"/>
      <sheetName val="안정검토(온1)"/>
      <sheetName val="원가입력"/>
      <sheetName val="폐기물처리"/>
      <sheetName val="CTEMCOST"/>
      <sheetName val="Graph (LGEN)"/>
      <sheetName val="out_prog"/>
      <sheetName val="선적schedule (2)"/>
      <sheetName val="2"/>
      <sheetName val="Y-WORK"/>
      <sheetName val="자료입력"/>
      <sheetName val="비계공사"/>
      <sheetName val="진천방향"/>
      <sheetName val="인건-측정"/>
      <sheetName val="입찰안"/>
      <sheetName val="WORK"/>
      <sheetName val="ITEM"/>
      <sheetName val="6-1. 관개량조서"/>
      <sheetName val="99노임단가"/>
      <sheetName val="97노임단가"/>
      <sheetName val="을지총괄"/>
      <sheetName val="BQ(실행)"/>
      <sheetName val="3연box"/>
      <sheetName val="철근총괄집계표"/>
      <sheetName val="경  비 "/>
      <sheetName val="노무비"/>
      <sheetName val="일위목록"/>
      <sheetName val="신호등일위대가"/>
      <sheetName val="각형맨홀"/>
      <sheetName val="지수"/>
      <sheetName val="견적"/>
      <sheetName val="방음벽기초"/>
      <sheetName val="우수공"/>
      <sheetName val="2.토목공사"/>
      <sheetName val="단면 (2)"/>
      <sheetName val="안정계산"/>
      <sheetName val="단면검토"/>
      <sheetName val="공비대비"/>
      <sheetName val="개인별조서"/>
      <sheetName val="고상실행"/>
      <sheetName val="하중계산"/>
      <sheetName val="단가결정"/>
      <sheetName val="서∼군(2)"/>
      <sheetName val="단가산출내역(노임부분수정)"/>
      <sheetName val="계장 품셈표"/>
      <sheetName val="오수관연장산출"/>
      <sheetName val="전력구구조물산근"/>
      <sheetName val="조작대(1연)"/>
      <sheetName val="기존도수로깨기"/>
      <sheetName val="증감대비"/>
      <sheetName val="중기사용료산출근거"/>
      <sheetName val="단가산출2"/>
      <sheetName val="단가 및 재료비"/>
      <sheetName val="철콘"/>
      <sheetName val="재료비단가"/>
      <sheetName val="투자비"/>
      <sheetName val="조성원가DATA"/>
      <sheetName val="사업비"/>
      <sheetName val="1,2공구원가계산서"/>
      <sheetName val="2공구산출내역"/>
      <sheetName val="1공구산출내역서"/>
      <sheetName val="기초코드"/>
      <sheetName val="역T형교대(말뚝기초)"/>
      <sheetName val="FOOTING단면력"/>
      <sheetName val="산출1"/>
      <sheetName val="7월11일"/>
      <sheetName val="강교(Sub)"/>
      <sheetName val="불인산저장조집계"/>
      <sheetName val="설비동-불인산저장조"/>
      <sheetName val="원형맨홀수량"/>
      <sheetName val="단위수량산출"/>
      <sheetName val="A LINE"/>
      <sheetName val="왕십리방향"/>
      <sheetName val="대치판정"/>
      <sheetName val="N賃率-職"/>
      <sheetName val="제경비율"/>
      <sheetName val="물가시세"/>
      <sheetName val="토공개요"/>
      <sheetName val="토공(1)"/>
      <sheetName val="4.고용보험"/>
      <sheetName val="3.고용보험료산출근거"/>
      <sheetName val="판"/>
      <sheetName val="3BL공동구 수량"/>
      <sheetName val="s"/>
      <sheetName val="직공비"/>
      <sheetName val="신길1동"/>
      <sheetName val="부하(성남)"/>
      <sheetName val="구동"/>
      <sheetName val="conclusion"/>
      <sheetName val="comparables"/>
      <sheetName val="Deduction"/>
      <sheetName val="other"/>
      <sheetName val="1호맨홀토공"/>
      <sheetName val="품목"/>
      <sheetName val="간지 (세)"/>
      <sheetName val="수목단가"/>
      <sheetName val="시설수량표"/>
      <sheetName val="식재수량표"/>
      <sheetName val="청천내"/>
      <sheetName val="공사 총괄 내역서"/>
      <sheetName val="역T형"/>
      <sheetName val="2호맨홀공제수량"/>
      <sheetName val="특수선일위대가"/>
      <sheetName val="공문(신)"/>
      <sheetName val="원가서"/>
      <sheetName val="투찰"/>
      <sheetName val="표준건축비"/>
      <sheetName val="계림(함평)"/>
      <sheetName val="계림(장성)"/>
      <sheetName val="연결관산출조서"/>
      <sheetName val="bm(CIcable)"/>
      <sheetName val="5.소재"/>
      <sheetName val="노무단가"/>
      <sheetName val="1안"/>
      <sheetName val="8.설치품셈"/>
      <sheetName val="99노임기준"/>
      <sheetName val="단가대비표"/>
      <sheetName val="약품공급2"/>
      <sheetName val="전등설비"/>
      <sheetName val="공구"/>
      <sheetName val="2005(공무2)"/>
      <sheetName val="변수"/>
      <sheetName val="5.2.6~7공사요율"/>
      <sheetName val="EACT10"/>
      <sheetName val="산근"/>
      <sheetName val="COVER"/>
      <sheetName val="시가지우회도로공내역서"/>
      <sheetName val="갑지"/>
      <sheetName val="송장"/>
      <sheetName val="철근정산"/>
      <sheetName val="공사명입력"/>
      <sheetName val="관급자재"/>
      <sheetName val="지수적용공사비내역서"/>
      <sheetName val="DATA 입력란"/>
      <sheetName val="토목주소"/>
      <sheetName val="프랜트면허"/>
      <sheetName val="산출근거1"/>
      <sheetName val="cal"/>
      <sheetName val="࠶IĂ_x0000_嫗ऀࠀ"/>
      <sheetName val="내역갑지"/>
      <sheetName val="갑지(추정)"/>
      <sheetName val="이중벽PE관치수표"/>
      <sheetName val="제출내역 (2)"/>
      <sheetName val="공종목록표"/>
      <sheetName val="CT "/>
      <sheetName val="각종양식"/>
      <sheetName val="계약서"/>
      <sheetName val="통합"/>
      <sheetName val="U-TYPE(1)"/>
      <sheetName val="산출집계"/>
      <sheetName val="1. 조명내역서(조명설치)"/>
      <sheetName val="2. 조명내역서(조명자재)"/>
      <sheetName val="일위대가집계표"/>
      <sheetName val="ⴭⴭⴭⴭ"/>
      <sheetName val="주현(해보)"/>
      <sheetName val="주현(영광)"/>
      <sheetName val="원가계산하도"/>
      <sheetName val="5.지반반력계수"/>
      <sheetName val="점자블럭산_x0002_"/>
      <sheetName val="소도3교"/>
      <sheetName val="ITB COST"/>
      <sheetName val="자재대"/>
      <sheetName val="일반공사"/>
      <sheetName val="효성CB 1P기초"/>
      <sheetName val="공량산출서"/>
      <sheetName val="노임단가(2008.상)"/>
      <sheetName val="철거산출근거"/>
      <sheetName val="SLA_x0002_"/>
      <sheetName val="내역서01"/>
      <sheetName val="토량1-1"/>
      <sheetName val="관련자료입력"/>
      <sheetName val="장비일위대가2002하"/>
      <sheetName val="01.10월"/>
      <sheetName val="용수량_생활용수_"/>
      <sheetName val="토목내역서"/>
      <sheetName val="SOR纘$헾"/>
      <sheetName val="경비"/>
      <sheetName val="LEGEND"/>
      <sheetName val="매입세"/>
      <sheetName val="일반수량집계표"/>
      <sheetName val="포장복구집계"/>
      <sheetName val="취수탑"/>
      <sheetName val="전기단가조사서"/>
      <sheetName val="도장"/>
      <sheetName val="결정단가"/>
      <sheetName val="설계기준"/>
      <sheetName val="내역1"/>
      <sheetName val="개거산출내역"/>
      <sheetName val="공사비내역서"/>
      <sheetName val="공통가설"/>
      <sheetName val="차도조도계산"/>
      <sheetName val="이토밸브실수량집계(D600)"/>
      <sheetName val="간선계산"/>
      <sheetName val="공종별산출내역서"/>
      <sheetName val="CON기초"/>
      <sheetName val="횡배수관재료-"/>
      <sheetName val="계산서(직선부)"/>
      <sheetName val="콘크리트측구연장"/>
      <sheetName val="-배수구조물공토공"/>
      <sheetName val="교량하부공"/>
      <sheetName val="SPEC"/>
      <sheetName val="남평내역"/>
      <sheetName val="예산명세서"/>
      <sheetName val="암거공"/>
      <sheetName val="가시설수량"/>
      <sheetName val="대창(함평)"/>
      <sheetName val="대창(장성)"/>
      <sheetName val="주공 갑지"/>
      <sheetName val="경율산정.XLS"/>
      <sheetName val="NAV000"/>
      <sheetName val="우수총괄표 (2)"/>
      <sheetName val="간지(2)"/>
      <sheetName val="우수수량집계"/>
      <sheetName val="간지(3)"/>
      <sheetName val="관기초집계"/>
      <sheetName val="관기초"/>
      <sheetName val="관로터파기"/>
      <sheetName val="우수연결관"/>
      <sheetName val="관로토공"/>
      <sheetName val="관로연장"/>
      <sheetName val="간지(4)"/>
      <sheetName val="맨홀수량집계표"/>
      <sheetName val="1호차도"/>
      <sheetName val="2호차도"/>
      <sheetName val="맨홀수량"/>
      <sheetName val="간지(5)"/>
      <sheetName val="날개벽집계"/>
      <sheetName val="날개벽D600"/>
      <sheetName val="날개벽D800"/>
      <sheetName val="날개벽도면"/>
      <sheetName val="간지(6)"/>
      <sheetName val="우수받이집수정집계"/>
      <sheetName val="우수받이재료"/>
      <sheetName val="우수받이토공"/>
      <sheetName val="집수정재료"/>
      <sheetName val="간지(7)"/>
      <sheetName val="간지(9)"/>
      <sheetName val="S0"/>
      <sheetName val="INPUT(덕도방향-시점)"/>
      <sheetName val="건축일위"/>
      <sheetName val="그라우팅일위"/>
      <sheetName val="unitpric"/>
      <sheetName val="1.수인터널"/>
      <sheetName val="STEEL BOX 단면설계(SEC.8)"/>
      <sheetName val="(A)내역서"/>
      <sheetName val="교대"/>
      <sheetName val="pier(각형)"/>
      <sheetName val="산출내역서집계표"/>
      <sheetName val="일위대가(계측기설치)"/>
      <sheetName val="토공유용계획"/>
      <sheetName val="유입관로집계"/>
      <sheetName val="유입관로토적"/>
      <sheetName val="처리장집계"/>
      <sheetName val="처리장토적"/>
      <sheetName val="진입도로토적"/>
      <sheetName val="신당동산출근거"/>
      <sheetName val="INTRO."/>
      <sheetName val="단위수량(출력X)"/>
      <sheetName val="EQT-ESTN"/>
      <sheetName val="6공구(당초)"/>
      <sheetName val="static.cal"/>
      <sheetName val="날개벽"/>
      <sheetName val="용량(1-2)"/>
      <sheetName val="tggwan(mac)"/>
      <sheetName val="CABLE SIZE-3"/>
      <sheetName val="1호인버트수량"/>
      <sheetName val="A1"/>
      <sheetName val="구조물"/>
      <sheetName val="자재코드"/>
      <sheetName val="물돌리기수량집계"/>
      <sheetName val="물돌리기연장산출"/>
      <sheetName val="물돌리기"/>
      <sheetName val="이토변실"/>
      <sheetName val="전체철근집계"/>
      <sheetName val="대비"/>
      <sheetName val="빗물받이(910-510-410)"/>
      <sheetName val="우수"/>
      <sheetName val="FB25JN"/>
      <sheetName val="금속및금속창호"/>
      <sheetName val="ASCEandUBC"/>
      <sheetName val="연결임시"/>
      <sheetName val="단가(자재)"/>
      <sheetName val="단가(노임)"/>
      <sheetName val="기초목록"/>
      <sheetName val="1련박스"/>
      <sheetName val="노임단가 (2)"/>
      <sheetName val="구의33고"/>
      <sheetName val="기계상세"/>
      <sheetName val="G.R300경비"/>
      <sheetName val="매설지선굴착"/>
      <sheetName val="적현로"/>
      <sheetName val="노임단가(2008_x0000__x0000_畸"/>
      <sheetName val="단가입력"/>
      <sheetName val="산업"/>
      <sheetName val="bi"/>
      <sheetName val="2000년1차"/>
      <sheetName val="적용단위길이"/>
      <sheetName val="종배수관면벽신"/>
      <sheetName val="종배수관(신)"/>
      <sheetName val="배수공 주요자재 집계표"/>
      <sheetName val="중기일위대가"/>
      <sheetName val="배수공1"/>
      <sheetName val="7-2"/>
      <sheetName val="PumpSpec"/>
      <sheetName val="공사비_NDE"/>
      <sheetName val="도근좌표"/>
      <sheetName val="여과지동"/>
      <sheetName val="기초자료"/>
      <sheetName val="품셈TABLE"/>
      <sheetName val="아파트"/>
      <sheetName val="대창(함평)-창열"/>
      <sheetName val="배수관집계"/>
      <sheetName val="공사원가계산서"/>
      <sheetName val="J01"/>
      <sheetName val="계화배수"/>
      <sheetName val="중기상찠"/>
      <sheetName val="pier-1"/>
      <sheetName val="부대공Ⅱ"/>
      <sheetName val="산근목록"/>
      <sheetName val="기준표"/>
      <sheetName val="견적단가"/>
      <sheetName val="신광초조도계선사업"/>
      <sheetName val="하중조건(평상시)"/>
      <sheetName val="바닥판"/>
      <sheetName val="상세"/>
      <sheetName val="수량총"/>
      <sheetName val="토공총"/>
      <sheetName val="경상비"/>
      <sheetName val="조정금액결과표 (차수별)"/>
      <sheetName val="일위_파일"/>
      <sheetName val="공정표첨부"/>
      <sheetName val="본체"/>
      <sheetName val="공정표"/>
      <sheetName val="actual"/>
      <sheetName val="X17-TOTAL"/>
      <sheetName val="건축명"/>
      <sheetName val="기계명"/>
      <sheetName val="전기명"/>
      <sheetName val="토목명"/>
      <sheetName val="단중표"/>
      <sheetName val="거래처등록"/>
      <sheetName val="참고자료"/>
      <sheetName val="공사명등록"/>
      <sheetName val="은행코드"/>
      <sheetName val="날개수량1.5"/>
      <sheetName val="공토공단위당"/>
      <sheetName val="제품"/>
      <sheetName val="토공정보"/>
      <sheetName val="TYPE-1"/>
      <sheetName val="토적표(2차기성)"/>
      <sheetName val="연수동"/>
      <sheetName val="SPC노임(5월)"/>
      <sheetName val="맨홀수량산출(A-LINE)"/>
      <sheetName val="산정표"/>
      <sheetName val="수입"/>
      <sheetName val="사업총괄"/>
      <sheetName val="상반기손익차2총괄"/>
      <sheetName val="기본Data"/>
      <sheetName val="1.설계기준"/>
      <sheetName val="공무2과"/>
      <sheetName val="가로등설치"/>
      <sheetName val="터널조도"/>
      <sheetName val="3.하중산정4.지耀⦓"/>
      <sheetName val="2.가정단면"/>
      <sheetName val="용소리교"/>
      <sheetName val="계수시트"/>
      <sheetName val="하수급견적대비"/>
      <sheetName val="매입"/>
      <sheetName val="L_RPTA05_목록"/>
      <sheetName val="견적서"/>
      <sheetName val="냉천부속동"/>
      <sheetName val="DATA2"/>
      <sheetName val="특별교실"/>
      <sheetName val="군남내역서"/>
      <sheetName val="발주내역서"/>
      <sheetName val="단면치수"/>
      <sheetName val="일위대가단가표"/>
      <sheetName val="기둥"/>
      <sheetName val="저판(버림100)"/>
      <sheetName val="98수문일위"/>
      <sheetName val="woo(mac)"/>
      <sheetName val="자재목록"/>
      <sheetName val="중기목록"/>
      <sheetName val="단가목록"/>
      <sheetName val="주형"/>
      <sheetName val="입력"/>
      <sheetName val="측구공"/>
      <sheetName val="단가대비"/>
      <sheetName val="Macro1"/>
      <sheetName val="4.중기단가산출"/>
      <sheetName val="1.물가시세표"/>
      <sheetName val="집계"/>
      <sheetName val="설계서(본관)"/>
      <sheetName val="기계경비시간당손료목록"/>
      <sheetName val="소상 &quot;1&quot;"/>
      <sheetName val="설계명세서-2"/>
      <sheetName val="CABdata"/>
      <sheetName val="트렌치집계"/>
      <sheetName val="AS포장복구 "/>
      <sheetName val="TB-내역서"/>
      <sheetName val="변경내역"/>
      <sheetName val="준검 내역서"/>
      <sheetName val="3.공통공사대비"/>
      <sheetName val="지구단위계획내역서"/>
      <sheetName val="일위대가 1"/>
      <sheetName val="설계내역서"/>
      <sheetName val="산거 1(인력투입)"/>
      <sheetName val="일위대가 2"/>
      <sheetName val="일위대가 3"/>
      <sheetName val="데이터"/>
      <sheetName val="구분표"/>
      <sheetName val="구간별"/>
      <sheetName val="참조-(2)"/>
      <sheetName val="Macro2"/>
      <sheetName val="1공구"/>
      <sheetName val="Site Expenses"/>
      <sheetName val="SRC-B3U2"/>
      <sheetName val="관람데ԯ_x0000_"/>
      <sheetName val="관람데뀀轔"/>
      <sheetName val="SLAB&quot;1P"/>
      <sheetName val="부하놬졣/_x0000_"/>
      <sheetName val="부하⢬⌴　"/>
      <sheetName val="백암비스타내역"/>
      <sheetName val="변경집계표"/>
      <sheetName val="설계서(7)"/>
      <sheetName val="200"/>
      <sheetName val="일반토공견적"/>
      <sheetName val="공사비예산서(토목분)"/>
      <sheetName val="일일작업보고"/>
      <sheetName val="공사일위대가"/>
      <sheetName val="SLAB&quot;1_x0000_"/>
      <sheetName val="큰다리교깨기"/>
      <sheetName val="교대(A塀/墌/多"/>
      <sheetName val="기계경비산출기준"/>
      <sheetName val="하부철근수량"/>
      <sheetName val="L형_옹벽"/>
      <sheetName val="5_정산서"/>
      <sheetName val="8_석축단위(H=1_5M)"/>
      <sheetName val="깨기_총괄"/>
      <sheetName val="기초입력_DATA"/>
      <sheetName val="설_계"/>
      <sheetName val="원가계산_(2)"/>
      <sheetName val="2)관접합"/>
      <sheetName val="공종"/>
      <sheetName val="인원조직표"/>
      <sheetName val="에너지동"/>
      <sheetName val="구역화물"/>
      <sheetName val="회사기초자료"/>
      <sheetName val="시험비"/>
      <sheetName val="공종단가목록"/>
      <sheetName val="건설기계가격"/>
      <sheetName val="96보완계획7.12"/>
      <sheetName val="1.우편집중내역서"/>
      <sheetName val="Sheet16 (2)"/>
      <sheetName val="개별직종노임단가(2005.1)"/>
      <sheetName val="L형옹벽단위수량(35)"/>
      <sheetName val="설비동거푸집"/>
      <sheetName val="설비동기타"/>
      <sheetName val="공용시설내역"/>
      <sheetName val="역사이펀평균높이"/>
      <sheetName val="LOPCALC"/>
      <sheetName val="단가 (2)"/>
      <sheetName val="일위대가-2"/>
      <sheetName val="일위대가-1"/>
      <sheetName val="예정공정표"/>
      <sheetName val="토적(3차분)"/>
      <sheetName val="토량운반계산"/>
      <sheetName val="장척총괄"/>
      <sheetName val="MSG 수량"/>
      <sheetName val="지장물C"/>
      <sheetName val="기초계산(Pmax)"/>
      <sheetName val="도로경계블럭연장조서"/>
      <sheetName val="원가계산서구조조정"/>
      <sheetName val="도로포장면적산출(1)"/>
      <sheetName val="관람석제출"/>
      <sheetName val="11.우각부 보강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대총괄"/>
      <sheetName val="화성태안9공구내역(실행)"/>
      <sheetName val="지진시"/>
      <sheetName val="고시단가"/>
      <sheetName val="개요"/>
      <sheetName val="수문일1"/>
      <sheetName val="조도계산서 (도서)"/>
      <sheetName val="종배수단위_CON기초"/>
      <sheetName val="접속도로1"/>
      <sheetName val="음료실행"/>
      <sheetName val="옹벽1"/>
      <sheetName val="기종별 합계"/>
      <sheetName val="피벗테이블데이터분석"/>
      <sheetName val="3련_BOX"/>
      <sheetName val="1_토공집계1"/>
      <sheetName val="2_관대집계표1"/>
      <sheetName val="3_구조물공1"/>
      <sheetName val="4_포장공1"/>
      <sheetName val="5_부대공1"/>
      <sheetName val="6_주요자재대1"/>
      <sheetName val="7_폐기물집계1"/>
      <sheetName val="1_토총1"/>
      <sheetName val="2_관로집1"/>
      <sheetName val="3_구조물집계1"/>
      <sheetName val="7_폐기물1"/>
      <sheetName val="총괄집계_1"/>
      <sheetName val="날개벽철근집계_1"/>
      <sheetName val="PVC접합개소_산출서1"/>
      <sheetName val="산출근거(마산,_만천,_가례)1"/>
      <sheetName val="산출근거(가설도로_조성)1"/>
      <sheetName val="산출근거(가설도로_성토다짐)1"/>
      <sheetName val="산출근거(가설도로_살수)1"/>
      <sheetName val="산출근거(가설도로_유지보수)1"/>
      <sheetName val="일위대가(노임수정(완),_자재_및_물린단산수정필요)1"/>
      <sheetName val="시험비_단가1"/>
      <sheetName val="배수공총괄_집계표(횡)1"/>
      <sheetName val="보차도경계석_조서1"/>
      <sheetName val="맨홀집계표_1"/>
      <sheetName val="전차선로_물량표1"/>
      <sheetName val="1-4-2_관(약)1"/>
      <sheetName val="pe이중벽관_(우수)1"/>
      <sheetName val="Sheet1_(2)1"/>
      <sheetName val="3련_BOX1"/>
      <sheetName val="옥외등신설"/>
      <sheetName val="저케CV22신설"/>
      <sheetName val="저케CV38신설"/>
      <sheetName val="저케CV8신설"/>
      <sheetName val="접지3종"/>
      <sheetName val="재료단가"/>
      <sheetName val="기준액"/>
      <sheetName val="(전기)설계예산서"/>
      <sheetName val="연결관암거"/>
      <sheetName val="SE-611"/>
      <sheetName val="7단가"/>
      <sheetName val="횡배수관토공수량"/>
      <sheetName val="설계예산"/>
      <sheetName val="계산중"/>
      <sheetName val="슬래브1"/>
      <sheetName val="3.바닥판  "/>
      <sheetName val="교대시점"/>
      <sheetName val="JUCKEYK"/>
      <sheetName val="남양주부대"/>
      <sheetName val="INFO"/>
      <sheetName val="뚝토공"/>
      <sheetName val="3지구단위"/>
      <sheetName val="내역서(교량)전체"/>
      <sheetName val="기계경비일람"/>
      <sheetName val="금액내역서"/>
      <sheetName val="L-type"/>
      <sheetName val="9GNG운반"/>
      <sheetName val="상계견적"/>
      <sheetName val="옹벽(수량)"/>
      <sheetName val="기초공"/>
      <sheetName val="목차"/>
      <sheetName val="기본자료"/>
      <sheetName val="RangeObject"/>
      <sheetName val="220 (2)"/>
      <sheetName val="복선-직선"/>
      <sheetName val="점수계산1-2"/>
      <sheetName val="계획금액"/>
      <sheetName val="설계변경원가계산총괄표"/>
      <sheetName val="업무량"/>
      <sheetName val="직접인건비"/>
      <sheetName val="직접경비"/>
      <sheetName val="합계"/>
      <sheetName val="치수표"/>
      <sheetName val="단위중량"/>
      <sheetName val="이티입력"/>
      <sheetName val="포설list원본"/>
      <sheetName val="중기내역"/>
      <sheetName val="중기기초자료"/>
      <sheetName val="파이프류"/>
      <sheetName val="빙장비사양"/>
      <sheetName val="장비사양"/>
      <sheetName val="단위량당중기"/>
      <sheetName val="계장_품셈표"/>
      <sheetName val="노임단가_(2)"/>
      <sheetName val="수량산출서"/>
      <sheetName val="TYPE-A"/>
      <sheetName val="합계금액"/>
      <sheetName val="참조M"/>
      <sheetName val="대정2공구"/>
      <sheetName val="정렬"/>
      <sheetName val="cable-data"/>
      <sheetName val="직노"/>
      <sheetName val="archi(본사)"/>
      <sheetName val="갱문및옹벽집계"/>
      <sheetName val="배수관산출"/>
      <sheetName val="중기손료"/>
      <sheetName val=" 상부공통집계(총괄)"/>
      <sheetName val="입력데이터"/>
      <sheetName val="투찰가"/>
      <sheetName val="목포방향"/>
      <sheetName val="노무비단가"/>
      <sheetName val="환경기계공정표 (3)"/>
      <sheetName val="실행내역 "/>
      <sheetName val="자재단가비교표"/>
      <sheetName val="[고양관재.XLS]교대(A塀/墌/多"/>
      <sheetName val="시설물기초"/>
      <sheetName val="노임단가(2009_상)"/>
      <sheetName val="10_1_중기기초단가"/>
      <sheetName val="2000,9월_일위"/>
      <sheetName val="목재동바리"/>
      <sheetName val="날개벽수량표"/>
      <sheetName val="기초자료입橂"/>
      <sheetName val="ɬ_x0000_栀㞠_x0000__x0000_Ā_x0000_윈월"/>
      <sheetName val="수안보-M쁂㞔 "/>
      <sheetName val="도면명"/>
      <sheetName val="자재집게표 "/>
      <sheetName val="순공사비"/>
      <sheetName val="PIPE"/>
      <sheetName val="FLANGE"/>
      <sheetName val="VALVE"/>
      <sheetName val="별표 "/>
      <sheetName val="원가data"/>
      <sheetName val="Front"/>
      <sheetName val="단위집계표"/>
      <sheetName val="MW-S"/>
      <sheetName val="MW-BM"/>
      <sheetName val="단가비교표"/>
      <sheetName val="암거"/>
      <sheetName val="설계총괄표"/>
      <sheetName val="호표"/>
      <sheetName val="다곡2교"/>
      <sheetName val="기계가격"/>
      <sheetName val="준공평가"/>
      <sheetName val="화설내"/>
      <sheetName val="사진첩"/>
      <sheetName val="총괄서"/>
      <sheetName val="이름표"/>
      <sheetName val="조사자료"/>
      <sheetName val="수주현황2월"/>
      <sheetName val="영업총괄"/>
      <sheetName val="영업권1114"/>
      <sheetName val="개별지가"/>
      <sheetName val="옹벽철근"/>
      <sheetName val="노단"/>
      <sheetName val="단산"/>
      <sheetName val="명세"/>
      <sheetName val="일대"/>
      <sheetName val="고양리"/>
      <sheetName val="삼곡리"/>
      <sheetName val="영천리"/>
      <sheetName val="토지사정조서"/>
      <sheetName val="안산기계장치"/>
      <sheetName val="건물"/>
      <sheetName val="GRACE"/>
      <sheetName val="최종계약서"/>
      <sheetName val="TABLE01"/>
      <sheetName val="삼보지질"/>
      <sheetName val="정부노임"/>
      <sheetName val="현장관리비집계표"/>
      <sheetName val="조명일위"/>
      <sheetName val="토공계산서(부체도로)"/>
      <sheetName val="참조(2)"/>
      <sheetName val="참조"/>
      <sheetName val="해외"/>
      <sheetName val="2000전체분"/>
      <sheetName val="발신정보"/>
      <sheetName val="공내역"/>
      <sheetName val="1-최종안"/>
      <sheetName val="사업분석-분양가결정"/>
      <sheetName val="입력DATA"/>
      <sheetName val="noyim"/>
      <sheetName val="자판실행"/>
      <sheetName val="암거 제원표-1단계"/>
      <sheetName val="00상노임"/>
      <sheetName val="일위대가목록"/>
      <sheetName val="초"/>
      <sheetName val="계측제어설비"/>
      <sheetName val="옹벽"/>
      <sheetName val="실행(ALT1)"/>
      <sheetName val="공사요율산출표"/>
      <sheetName val="2000양배"/>
      <sheetName val="실행"/>
      <sheetName val="교육종류"/>
      <sheetName val="총괄"/>
      <sheetName val="1-1합"/>
      <sheetName val="1-1오"/>
      <sheetName val="1-1우"/>
      <sheetName val="ygd1-2"/>
      <sheetName val="ygr1-3"/>
      <sheetName val="ygr1-2"/>
      <sheetName val="ygr1-4"/>
      <sheetName val="내#일산설치"/>
      <sheetName val="C3"/>
      <sheetName val="광양 3기 유입수"/>
      <sheetName val="설계서을"/>
      <sheetName val="평가내역"/>
      <sheetName val="통계연보"/>
      <sheetName val="도록겼계조서"/>
      <sheetName val="가격조사서"/>
      <sheetName val="직재"/>
      <sheetName val="일위"/>
      <sheetName val="수목데이타"/>
      <sheetName val="빙축열"/>
      <sheetName val="가시설"/>
      <sheetName val="본실행경비"/>
      <sheetName val="SAMPLE!"/>
      <sheetName val="보온자재단가표"/>
      <sheetName val="내역(원안-대안)"/>
      <sheetName val="노임,재료비"/>
      <sheetName val="가시설공개요"/>
      <sheetName val="하천제원"/>
      <sheetName val="000000"/>
      <sheetName val="대우단가(풍산)"/>
      <sheetName val="공사비산출내역"/>
      <sheetName val="CONCRETE"/>
      <sheetName val="세목전체"/>
      <sheetName val="내역총괄"/>
      <sheetName val="건설기계"/>
      <sheetName val="기초자재"/>
      <sheetName val="제수"/>
      <sheetName val="마장"/>
      <sheetName val="시멘트,모래,자갈 및 골재산출표1"/>
      <sheetName val="2선재"/>
      <sheetName val="작성방법"/>
      <sheetName val="환율"/>
      <sheetName val="기집"/>
      <sheetName val="001"/>
      <sheetName val="1. 설계조건 2.단면가정 3. 하중계산"/>
      <sheetName val="자재단가 (2)"/>
      <sheetName val="건설기계가격표"/>
      <sheetName val="중기시간당사용료1"/>
      <sheetName val="중기시간당사용료2"/>
      <sheetName val="건설기계가격표 (2)"/>
      <sheetName val="중기시간당사용료1 (2)"/>
      <sheetName val="중기시간당사용료2 (2)"/>
      <sheetName val="구역화물운임,소운반"/>
      <sheetName val="운반10.5ton"/>
      <sheetName val="작업량및단가계산 (2)"/>
      <sheetName val="자재대가표1 (2)"/>
      <sheetName val="자재대가표2 (2)"/>
      <sheetName val="소운반4.5ton "/>
      <sheetName val="자재대가표1"/>
      <sheetName val="자재대가표2"/>
      <sheetName val="중기작업"/>
      <sheetName val="중기대가"/>
      <sheetName val="중기작업1 (2)"/>
      <sheetName val="중기작업2 (2)"/>
      <sheetName val="중기대가 (2)"/>
      <sheetName val="일위대가1"/>
      <sheetName val="일위대가1 (2)"/>
      <sheetName val="일위대가2"/>
      <sheetName val="공장가공"/>
      <sheetName val="공사원가(총)"/>
      <sheetName val="공사원가(수)"/>
      <sheetName val="공사원가(평)"/>
      <sheetName val="공사원가(부대공) "/>
      <sheetName val="관급수원공"/>
      <sheetName val="수원총"/>
      <sheetName val="제당"/>
      <sheetName val="여수토"/>
      <sheetName val="사통"/>
      <sheetName val="관급평야부"/>
      <sheetName val="평야부"/>
      <sheetName val="중기대수1"/>
      <sheetName val="시험수량1"/>
      <sheetName val="106C0300"/>
      <sheetName val="부경대총괄내역서"/>
      <sheetName val="2.대외공문"/>
      <sheetName val="금액결정"/>
      <sheetName val="부대공자재집계표"/>
      <sheetName val="교대(A1)"/>
      <sheetName val="Baby일위대가"/>
      <sheetName val="Help"/>
      <sheetName val="단가산출목록표"/>
      <sheetName val="1호철근량"/>
      <sheetName val="06 일위대가목록"/>
      <sheetName val="토적계산"/>
      <sheetName val="중기"/>
      <sheetName val="종배수관면벽구"/>
      <sheetName val="광산내역"/>
      <sheetName val="특수기호강도거푸집"/>
      <sheetName val="기계공사"/>
      <sheetName val="원가계산서(변경)"/>
      <sheetName val="2000노임기준"/>
      <sheetName val="식재일위대가"/>
      <sheetName val="노임자재단가"/>
      <sheetName val="일위대가모듈"/>
      <sheetName val="세부내역(직접인건비)"/>
      <sheetName val="세부내역(직접경비)"/>
      <sheetName val="제경비최종"/>
      <sheetName val="암거단위-1련"/>
      <sheetName val="입력단가"/>
      <sheetName val="노임단가자료"/>
      <sheetName val="참고"/>
      <sheetName val="와동25-3(변경)"/>
      <sheetName val="VST재료산출"/>
      <sheetName val="수량산출A"/>
      <sheetName val="Macro(전선)"/>
      <sheetName val="과천MAIN"/>
      <sheetName val="2000.11월설계내역"/>
      <sheetName val="5지구단위"/>
      <sheetName val="21301동"/>
      <sheetName val="총괄설계내역서"/>
      <sheetName val="임금단가"/>
      <sheetName val="5부대시설물공간지"/>
      <sheetName val="1집계표"/>
      <sheetName val="2우수배제공"/>
      <sheetName val="관로토공집계"/>
      <sheetName val="우수관터파기산출"/>
      <sheetName val="우수관로조서"/>
      <sheetName val="원형맨홀재료집계"/>
      <sheetName val="원형맨홀산출근거"/>
      <sheetName val="원형맨홀평균높이및유출입"/>
      <sheetName val="L형측구재료집계 "/>
      <sheetName val="L형측구산출근거"/>
      <sheetName val="L형측구조서"/>
      <sheetName val="연결관토공"/>
      <sheetName val="우수받이조서"/>
      <sheetName val="집수정재료집계"/>
      <sheetName val="집수정산출근거"/>
      <sheetName val="콘크리트측구산출근거"/>
      <sheetName val="집수정조서"/>
      <sheetName val="3포장공"/>
      <sheetName val="내역서적용"/>
      <sheetName val="주요자재집계"/>
      <sheetName val="총괄수량"/>
      <sheetName val="그림"/>
      <sheetName val="4구조물깨기및헐기"/>
      <sheetName val="보도헐기"/>
      <sheetName val="여과기"/>
      <sheetName val="자동여과기중량"/>
      <sheetName val="관리사무소"/>
      <sheetName val="일위합"/>
      <sheetName val="운반공"/>
      <sheetName val="중기사"/>
      <sheetName val="기계경"/>
      <sheetName val="노임단"/>
      <sheetName val="장비단"/>
      <sheetName val="자재단"/>
      <sheetName val="기계합"/>
      <sheetName val="상 부"/>
      <sheetName val="내역서적용수량 (지방도893)"/>
      <sheetName val="시점부교대"/>
      <sheetName val="전기공사"/>
      <sheetName val="96노임기준"/>
      <sheetName val="연장및면적(좌측)"/>
      <sheetName val="물푸기집계"/>
      <sheetName val="관로구간산출(H)"/>
      <sheetName val="물푸기산근"/>
      <sheetName val="화산경계"/>
      <sheetName val="구천"/>
      <sheetName val="지구단위계획"/>
      <sheetName val="평균터파기고(1-2,ASP)"/>
      <sheetName val="내역서(기계)"/>
      <sheetName val="수로단위수량"/>
      <sheetName val="내역서변경성원"/>
      <sheetName val="Data&amp;Result"/>
      <sheetName val="4.장비손료"/>
      <sheetName val="I一般比"/>
      <sheetName val="발주설계서(당초)"/>
      <sheetName val="토공총괄표"/>
      <sheetName val="제경비"/>
      <sheetName val="총집계표"/>
      <sheetName val="토공A"/>
      <sheetName val="산근1,2"/>
      <sheetName val="단 box"/>
      <sheetName val="분석투자 내역(광명)"/>
      <sheetName val="공사원가계산"/>
      <sheetName val="밸브설치"/>
      <sheetName val="맨홀"/>
      <sheetName val="현장관리비 산출내역"/>
      <sheetName val="CAT_5"/>
      <sheetName val="steel data sheet"/>
      <sheetName val="인부신상자료"/>
      <sheetName val="공문"/>
      <sheetName val="D-623D"/>
      <sheetName val="piping"/>
      <sheetName val="토嚠_x0014_"/>
      <sheetName val="옹벽기초자료"/>
      <sheetName val="현황산출서"/>
      <sheetName val="안정성검토"/>
      <sheetName val="2@ BOX"/>
      <sheetName val="투입내역"/>
      <sheetName val="온도 데이터"/>
      <sheetName val="편입용지조서"/>
      <sheetName val="4.2.1 마루높이 검토"/>
      <sheetName val="일위대가(교통성검토)"/>
      <sheetName val="일위총괄"/>
      <sheetName val="일대가(도시계획시설결정)"/>
      <sheetName val="보정율산정근거"/>
      <sheetName val="환경성 산출근거"/>
      <sheetName val="일위대가(사전환경성)"/>
      <sheetName val="요율적용(건설)"/>
      <sheetName val="재해성 산출근거"/>
      <sheetName val="일위대가(재해성검토)"/>
      <sheetName val="적성평가 산출근거"/>
      <sheetName val="일위대가(토지적성평가)"/>
      <sheetName val="Sensitivity"/>
      <sheetName val="도수로현황"/>
      <sheetName val="범례표"/>
      <sheetName val="횡배수관설치현황"/>
      <sheetName val="해외(원화)"/>
      <sheetName val="투입집계표"/>
      <sheetName val="이형관재료표(A-L)"/>
      <sheetName val="Control"/>
      <sheetName val="토사(PE "/>
      <sheetName val="토적기초자료"/>
      <sheetName val="토사(PE_x0009_"/>
      <sheetName val="9902"/>
      <sheetName val="가로등 조도계산"/>
      <sheetName val="지구단위계획수립(공사수행)"/>
      <sheetName val="인구"/>
      <sheetName val="환경평가"/>
      <sheetName val="기자재대비표"/>
      <sheetName val="H PILE수량"/>
      <sheetName val="도대하도변경최종정산조경"/>
      <sheetName val="소방일위 "/>
      <sheetName val="중기솔뇨"/>
      <sheetName val="국민연금표"/>
      <sheetName val="장비단가(010427)"/>
      <sheetName val="9811"/>
      <sheetName val="합천내역"/>
      <sheetName val="암거단위"/>
      <sheetName val="횡 연장"/>
      <sheetName val="시멘트,모래집계"/>
      <sheetName val="연결관연장산출"/>
      <sheetName val="1차 내역서"/>
      <sheetName val="정보"/>
      <sheetName val="몰탈재료산출"/>
      <sheetName val="SILICATE"/>
      <sheetName val="danga"/>
      <sheetName val="일반전기"/>
      <sheetName val="UNIT"/>
      <sheetName val="SIL98"/>
      <sheetName val="1000 DB구축 부표"/>
      <sheetName val="동원인원"/>
      <sheetName val="주빔의 설계"/>
      <sheetName val="단"/>
      <sheetName val="일위대가(노임수정(완),_자쌂ꬅ/_x0000_㠀þ_x0000__x0000_萀鶏쀚Ⱶ_x0000_"/>
      <sheetName val="일위대가(노임수정(완),_자쌉℅/_x0000__x0000_÷_x0000__x0000_儀遍ゾᩘ_x0000_"/>
      <sheetName val="보도단위수량"/>
      <sheetName val="장비일위대가2002상"/>
      <sheetName val="경비_원본"/>
      <sheetName val="골조시행"/>
      <sheetName val="당초내역서"/>
      <sheetName val="NOMUBI"/>
      <sheetName val="sw1"/>
      <sheetName val="전체내역"/>
      <sheetName val="FAB별"/>
      <sheetName val="덕전리"/>
      <sheetName val="최적단면"/>
      <sheetName val="[고양관재.XLS]부하놬졣/_x0000_"/>
      <sheetName val="단락전류-A"/>
      <sheetName val="약품설비"/>
      <sheetName val="setup"/>
      <sheetName val="공사설계"/>
      <sheetName val="RING WALL"/>
      <sheetName val="변화치수"/>
      <sheetName val="차선도색수량집계"/>
      <sheetName val="투찰추정"/>
      <sheetName val="양촌면도평리"/>
      <sheetName val="에너지요금"/>
      <sheetName val="단가산출1"/>
      <sheetName val="CRUDE RE-bar"/>
      <sheetName val="crude.SLAB RE-bar"/>
      <sheetName val="1"/>
      <sheetName val="주민번호"/>
      <sheetName val="1.취수장"/>
      <sheetName val="현장경비"/>
      <sheetName val="2001년계약내력출력분"/>
      <sheetName val="1차기성분내력"/>
      <sheetName val="직영2"/>
      <sheetName val="PVC접합개소__x0005__x0000__x0000_"/>
      <sheetName val="PVC접합개소_懸_x0013_颙〒"/>
      <sheetName val="PVC접합개소_颙〒_x0005__x0000_"/>
      <sheetName val="장비경비"/>
      <sheetName val="계약요청"/>
      <sheetName val="TNHCHINH"/>
      <sheetName val="오정환"/>
      <sheetName val="보차도경계석집계恜Ⅎᘀ霏"/>
      <sheetName val="신호등일위대헾"/>
      <sheetName val="가로등"/>
      <sheetName val="사다리"/>
      <sheetName val="매쌈適/"/>
      <sheetName val="매쌋蹩/"/>
      <sheetName val="맨홀토공수량"/>
      <sheetName val="물량집계"/>
      <sheetName val="Sheet3_(2)"/>
      <sheetName val="chart_update"/>
      <sheetName val="5_배수관로"/>
      <sheetName val="PVC접합개소_산출서4"/>
      <sheetName val="총괄집계_4"/>
      <sheetName val="날개벽철근집계_4"/>
      <sheetName val="산출근거(마산,_만천,_가례)4"/>
      <sheetName val="산출근거(가설도로_조성)4"/>
      <sheetName val="산출근거(가설도로_성토다짐)4"/>
      <sheetName val="산출근거(가설도로_살수)4"/>
      <sheetName val="산출근거(가설도로_유지보수)4"/>
      <sheetName val="1_토공집계4"/>
      <sheetName val="2_관대집계표4"/>
      <sheetName val="3_구조물공4"/>
      <sheetName val="4_포장공4"/>
      <sheetName val="5_부대공4"/>
      <sheetName val="6_주요자재대4"/>
      <sheetName val="7_폐기물집계4"/>
      <sheetName val="1_토총4"/>
      <sheetName val="2_관로집4"/>
      <sheetName val="3_구조물집계4"/>
      <sheetName val="7_폐기물4"/>
      <sheetName val="일위대가(노임수정(완),_자재_및_물린단산수정필요)4"/>
      <sheetName val="시험비_단가4"/>
      <sheetName val="배수공총괄_집계표(횡)4"/>
      <sheetName val="보차도경계석_조서4"/>
      <sheetName val="맨홀집계표_4"/>
      <sheetName val="데크수량집계표_(3)2"/>
      <sheetName val="1-4-2_관(약)4"/>
      <sheetName val="전차선로_물량표4"/>
      <sheetName val="Sheet1_(2)4"/>
      <sheetName val="pe이중벽관_(우수)4"/>
      <sheetName val="단면_(2)2"/>
      <sheetName val="5_정산서2"/>
      <sheetName val="토공_total2"/>
      <sheetName val="기초입력_DATA2"/>
      <sheetName val="정공공사"/>
      <sheetName val="제직재"/>
      <sheetName val="설직재-1"/>
      <sheetName val="제-노임"/>
      <sheetName val="조도계산"/>
      <sheetName val="노무비(DB)"/>
      <sheetName val="산출및내역"/>
      <sheetName val="수량총괄"/>
      <sheetName val="내역(한신APT)"/>
      <sheetName val="당초계약"/>
      <sheetName val="시설일위"/>
      <sheetName val="산출근거(가설_x0005__x0000__x0000__x0000__x0000_园"/>
      <sheetName val="증감대비표"/>
      <sheetName val="5.1 단가비교표(분전반)"/>
      <sheetName val="5.2 단가비교표(CCTV, 방송, 주차관제, 타워폴)"/>
      <sheetName val="3. 단위내역목록"/>
      <sheetName val="6. 인건비"/>
      <sheetName val="시중노임단가"/>
      <sheetName val="MBR9"/>
      <sheetName val="업체별기성내역"/>
      <sheetName val="[고양관재.XLS][고양관재.XLS]교대(A塀/墌/多"/>
      <sheetName val="노임단가(인쇄제외)"/>
      <sheetName val="환율및유가"/>
      <sheetName val="A"/>
      <sheetName val="상부수량(1)"/>
      <sheetName val="수로집계"/>
      <sheetName val="4)유동표"/>
      <sheetName val="gvl"/>
      <sheetName val="등록자료"/>
      <sheetName val="차선도색현황"/>
      <sheetName val="토 적 표"/>
      <sheetName val="상수도토공집계표"/>
      <sheetName val="견적서-을지"/>
      <sheetName val="링크해지용"/>
      <sheetName val="교각(P1)수량"/>
      <sheetName val="형식 - 1-2-3"/>
      <sheetName val="DAN"/>
      <sheetName val="장비"/>
      <sheetName val="횡배수관"/>
      <sheetName val="내역(정지)"/>
      <sheetName val="유입량"/>
      <sheetName val="3.바닥판설계"/>
      <sheetName val="용집"/>
      <sheetName val="참조-(1)"/>
      <sheetName val="콘_재료분리(1)"/>
      <sheetName val="견적사양비교표"/>
      <sheetName val="제수변수량"/>
      <sheetName val="공기변수량"/>
      <sheetName val="일위대가(목록)"/>
      <sheetName val="산근(목록)"/>
      <sheetName val="이형관중량"/>
      <sheetName val="1.재료집계"/>
      <sheetName val="재료집계표(1)"/>
      <sheetName val="2.토공"/>
      <sheetName val="토공수량집계표"/>
      <sheetName val="토적집계표"/>
      <sheetName val="A-LINE"/>
      <sheetName val="B-LINE"/>
      <sheetName val="C-LINE"/>
      <sheetName val="D-LINE"/>
      <sheetName val="E-LINE"/>
      <sheetName val="처리장토공"/>
      <sheetName val="맨홀깨기수량산출"/>
      <sheetName val="PE정화조철거수량산출"/>
      <sheetName val="3.오수관로공"/>
      <sheetName val="관로공재료집계"/>
      <sheetName val="하수관로수량산출"/>
      <sheetName val="하수관연장조서"/>
      <sheetName val="가정하수관수량산출"/>
      <sheetName val="터파기표준토공(비포장)"/>
      <sheetName val="터파기표준토공(콘크리트)"/>
      <sheetName val="터파기표준토공(ASP)"/>
      <sheetName val="터파기표준토공(비포장) (2)"/>
      <sheetName val="터파기표준토공(콘크리트) (2)"/>
      <sheetName val="소행맨홀토공단위수량"/>
      <sheetName val="가정하수관조서"/>
      <sheetName val="가정하수관토공조서"/>
      <sheetName val="가정하수관토공조서 (2)"/>
      <sheetName val="4.구조물공"/>
      <sheetName val="구조물공재료집계표"/>
      <sheetName val="구조물공수량집계표"/>
      <sheetName val="1)옹벽수량산출(H=2.5)"/>
      <sheetName val="옹벽단위수량(2.5)"/>
      <sheetName val="옹벽설치조서"/>
      <sheetName val="맨홀토공수량산출"/>
      <sheetName val="1호맨홀(비포장)"/>
      <sheetName val="1호맨홀(비포장,변경)"/>
      <sheetName val="1호맨홀(콘크리트)"/>
      <sheetName val="1호맨홀(콘크리트,변경)"/>
      <sheetName val="1호맨홀(아스콘덧씌우기)"/>
      <sheetName val="1호맨홀(아스콘덧씌우기,변경)"/>
      <sheetName val="관보호콘크리트수량산출"/>
      <sheetName val="환기구수량산출"/>
      <sheetName val="담장수량산출"/>
      <sheetName val="5.포장공"/>
      <sheetName val="포장공재료집계표"/>
      <sheetName val="ASP포장수량산출"/>
      <sheetName val="콘크리트포장수량산출"/>
      <sheetName val="포장복구면적"/>
      <sheetName val="콘크리트포장"/>
      <sheetName val="6.부대공"/>
      <sheetName val="7.L형옹벽식측구및기타"/>
      <sheetName val="측구집계표"/>
      <sheetName val="측구토공"/>
      <sheetName val="L형옹벽측구"/>
      <sheetName val="L형측구"/>
      <sheetName val="U형플륨관"/>
      <sheetName val="우수수량산출"/>
      <sheetName val="다이크"/>
      <sheetName val="흙막이"/>
      <sheetName val="맨홀방수"/>
      <sheetName val="교량전기"/>
      <sheetName val="설계가"/>
      <sheetName val="RPF_일반수량(35m)"/>
      <sheetName val="일위대가︀ᇕ԰_x0000_"/>
      <sheetName val="일위대가ﻎᇕ԰_x0000_"/>
      <sheetName val="철집"/>
      <sheetName val="내역서 "/>
      <sheetName val="예정(3)"/>
      <sheetName val="소방"/>
      <sheetName val="단가조사-1"/>
      <sheetName val="단가조사-2"/>
      <sheetName val="부대공수량산출"/>
      <sheetName val="guard(mac)_x0000__x0000__x0000__x0000__x0000__x0000__x0000__x0000__x0000_ _x0000_㣬ǚ_x0000__x0004__x0000__x0000__x0000__x0000__x0000__x0000_"/>
      <sheetName val="guard(mac)_x0000__x0000__x0000__x0000__x0000__x0000__x0000__x0000__x0000__x0009__x0000_㣬ǚ_x0000__x0004__x0000__x0000__x0000__x0000__x0000__x0000_"/>
      <sheetName val="교대(A㏨+䃠ત汿"/>
      <sheetName val="교대(A汿せ_x0000__x0000_净"/>
      <sheetName val="13.접속슬래브"/>
      <sheetName val="산출근거(가설도로_유_x0010__x0000_ఀ"/>
      <sheetName val="[고양관재.XLS][고양관재.XLS]부하놬졣/_x0000_"/>
      <sheetName val="교대(A_x0005__x0000__x0000__x0000_"/>
      <sheetName val="교대(A닑"/>
      <sheetName val="백호׉_x0000_缀"/>
      <sheetName val="b_ba㰀숦뀂"/>
      <sheetName val="b_baꜹ저"/>
      <sheetName val="설명서 "/>
      <sheetName val="분뇨"/>
      <sheetName val="기계상쐄"/>
      <sheetName val="보도경계블럭"/>
      <sheetName val="c_balju"/>
      <sheetName val="A2"/>
      <sheetName val="Sheet13"/>
      <sheetName val="Sheet14"/>
      <sheetName val="Sheet9"/>
      <sheetName val="내역표지"/>
      <sheetName val="원가계산서 "/>
      <sheetName val="교대(A賠ͅ峕ħ㉈"/>
      <sheetName val="교대(A賠ͅ峕ħ⬘"/>
      <sheetName val="노원열병합  건축공사기성내역서"/>
      <sheetName val="5_모델링"/>
      <sheetName val="지장물닑⿬_x0005_"/>
      <sheetName val="96정변2"/>
      <sheetName val="동해title"/>
      <sheetName val="1호토공"/>
      <sheetName val="MYUN(MAC)"/>
      <sheetName val="식재가격"/>
      <sheetName val="식재총괄"/>
      <sheetName val="현장관리비"/>
      <sheetName val="대가수량"/>
      <sheetName val="흄관기초"/>
      <sheetName val="COST"/>
      <sheetName val="BEND LOSS"/>
      <sheetName val="BQ"/>
      <sheetName val="도로횡단-D300"/>
      <sheetName val="개거(철근,콘크리트)"/>
      <sheetName val="전신환매도율"/>
      <sheetName val="노임이"/>
      <sheetName val="●수량(침구보관창고-21평)"/>
      <sheetName val="보정계수산정(1)"/>
      <sheetName val="보정계수산정(2)"/>
      <sheetName val="보정계수산정(3)"/>
      <sheetName val="PARAMETER"/>
      <sheetName val="원가계산서 (2)"/>
      <sheetName val="공종별집계표"/>
      <sheetName val="공종별내역서"/>
      <sheetName val="중기단가목록"/>
      <sheetName val="중기단가산출서"/>
      <sheetName val="단가조사서 (2)"/>
      <sheetName val="저"/>
      <sheetName val="[고양관재.XLS]A__CIVIL_EXCLE_DAT__2"/>
      <sheetName val="[고양관재.XLS]A__CIVIL_EXCLE_DAT__4"/>
      <sheetName val="[고양관재.XLS]A__CIVIL_EXCLE_DAT__3"/>
      <sheetName val="3.골재원검토의견서 갑지"/>
      <sheetName val="견적서을"/>
      <sheetName val="표지 (2)"/>
      <sheetName val="기성공제요청서"/>
      <sheetName val="조내역"/>
      <sheetName val="구간산출"/>
      <sheetName val="단중표-ST"/>
      <sheetName val="DHEQSUPT"/>
      <sheetName val="T형옹벽"/>
      <sheetName val="입상내역"/>
      <sheetName val="부안일위"/>
      <sheetName val="내역서-2"/>
      <sheetName val="1단계"/>
      <sheetName val="투찰금액"/>
      <sheetName val="횡배수관집현황(2공구)"/>
      <sheetName val="TANK견적대지"/>
      <sheetName val="산수배수"/>
      <sheetName val="산출기준 (2)"/>
      <sheetName val="MEXICO-C"/>
      <sheetName val="손익분기점 데이터"/>
      <sheetName val="다이꾸"/>
      <sheetName val="단가산출서(기계)"/>
      <sheetName val="총수량집계표"/>
      <sheetName val="안전보건교육"/>
      <sheetName val="고가수조"/>
      <sheetName val="연습"/>
      <sheetName val="내역서 제출"/>
      <sheetName val="부하"/>
      <sheetName val="Sheet3"/>
      <sheetName val="우수공,맨홀,집수정"/>
      <sheetName val="단가적용"/>
      <sheetName val="1_토공집계3"/>
      <sheetName val="2_관대집계표3"/>
      <sheetName val="3_구조물공3"/>
      <sheetName val="4_포장공3"/>
      <sheetName val="5_부대공3"/>
      <sheetName val="6_주요자재대3"/>
      <sheetName val="7_폐기물집계3"/>
      <sheetName val="1_토총3"/>
      <sheetName val="2_관로집3"/>
      <sheetName val="3_구조물집계3"/>
      <sheetName val="7_폐기물3"/>
      <sheetName val="총괄집계_3"/>
      <sheetName val="날개벽철근집계_3"/>
      <sheetName val="PVC접합개소_산출서3"/>
      <sheetName val="산출근거(마산,_만천,_가례)3"/>
      <sheetName val="산출근거(가설도로_조성)3"/>
      <sheetName val="산출근거(가설도로_성토다짐)3"/>
      <sheetName val="산출근거(가설도로_살수)3"/>
      <sheetName val="산출근거(가설도로_유지보수)3"/>
      <sheetName val="일위대가(노임수정(완),_자재_및_물린단산수정필요)3"/>
      <sheetName val="시험비_단가3"/>
      <sheetName val="Sheet1_(2)3"/>
      <sheetName val="배수공총괄_집계표(횡)3"/>
      <sheetName val="보차도경계석_조서3"/>
      <sheetName val="맨홀집계표_3"/>
      <sheetName val="설_계2"/>
      <sheetName val="5_모델링1"/>
      <sheetName val="전차선로_물량표3"/>
      <sheetName val="1-4-2_관(약)3"/>
      <sheetName val="pe이중벽관_(우수)3"/>
      <sheetName val="L형_옹벽2"/>
      <sheetName val="8_석축단위(H=1_5M)2"/>
      <sheetName val="2000,9월_일위1"/>
      <sheetName val="인건비_1"/>
      <sheetName val="원가계산_(2)2"/>
      <sheetName val="깨기_총괄2"/>
      <sheetName val="중기조종사_단위단가1"/>
      <sheetName val="아파트_내역1"/>
      <sheetName val="8_PILE__(돌출)1"/>
      <sheetName val="노임단가(2009_상)1"/>
      <sheetName val="10_1_중기기초단가1"/>
      <sheetName val="집수정단위수량600_1"/>
      <sheetName val="S_중기사용료1"/>
      <sheetName val="7_PILE__(돌출)1"/>
      <sheetName val="6PILE__(돌출)1"/>
      <sheetName val="일위대가_1"/>
      <sheetName val="전선_및_전선관1"/>
      <sheetName val="Cost_bd-&quot;A&quot;1"/>
      <sheetName val="1_설계조건1"/>
      <sheetName val="5_배수관로1"/>
      <sheetName val="준검_내역서1"/>
      <sheetName val="chart_update1"/>
      <sheetName val="Sheet3_(2)1"/>
      <sheetName val="3_2_3차처리시설1"/>
      <sheetName val="3_공통공사대비1"/>
      <sheetName val="INTRO_1"/>
      <sheetName val="3련_BOX3"/>
      <sheetName val="[고양관재_XLSŝ보차도경계석집계표(종)1"/>
      <sheetName val="공사비_증감_내역서1"/>
      <sheetName val="돌담교_상부수량1"/>
      <sheetName val="3_하중산정4_지지력1"/>
      <sheetName val="6-1__관개량조서1"/>
      <sheetName val="소상_&quot;1&quot;1"/>
      <sheetName val="개비온_단위1"/>
      <sheetName val="내역서1999_8최종1"/>
      <sheetName val="2_토목공사1"/>
      <sheetName val="GT_1050x6501"/>
      <sheetName val="A_LINE1"/>
      <sheetName val="데크수량집계표_(3)1"/>
      <sheetName val="접합_및_부설_1"/>
      <sheetName val="I_설계조건1"/>
      <sheetName val="Graph_(LGEN)1"/>
      <sheetName val="선적schedule_(2)1"/>
      <sheetName val="3BL공동구_수량1"/>
      <sheetName val="개별직종노임단가(2003_9)1"/>
      <sheetName val="총괄_내역서1"/>
      <sheetName val="2_고용보험료산출근거1"/>
      <sheetName val="계장_품셈표1"/>
      <sheetName val="조도계산서_(도서)1"/>
      <sheetName val="경__비_1"/>
      <sheetName val="토공(우물통,기타)_1"/>
      <sheetName val="점자블럭산"/>
      <sheetName val="단가_및_재료비1"/>
      <sheetName val="노무비_근거1"/>
      <sheetName val="1_설계기준1"/>
      <sheetName val="기종별_합계1"/>
      <sheetName val="플랜트_설치1"/>
      <sheetName val="간지_(세)1"/>
      <sheetName val="5_2_6~7공사요율1"/>
      <sheetName val="조정금액결과표_(차수별)1"/>
      <sheetName val="1_우편집중내역서1"/>
      <sheetName val="효성CB_1P기초1"/>
      <sheetName val="Site_Expenses1"/>
      <sheetName val="5_소재1"/>
      <sheetName val="배수공_주요자재_집계표1"/>
      <sheetName val="G_R300경비1"/>
      <sheetName val="ITB_COST1"/>
      <sheetName val="횡_연장1"/>
      <sheetName val="단면_(2)1"/>
      <sheetName val="CT_1"/>
      <sheetName val="공사_총괄_내역서1"/>
      <sheetName val="_상부공통집계(총괄)1"/>
      <sheetName val="우수총괄표_(2)1"/>
      <sheetName val="1_수인터널1"/>
      <sheetName val="STEEL_BOX_단면설계(SEC_8)1"/>
      <sheetName val="1_토공집계2"/>
      <sheetName val="2_관대집계표2"/>
      <sheetName val="3_구조물공2"/>
      <sheetName val="4_포장공2"/>
      <sheetName val="5_부대공2"/>
      <sheetName val="6_주요자재대2"/>
      <sheetName val="7_폐기물집계2"/>
      <sheetName val="1_토총2"/>
      <sheetName val="2_관로집2"/>
      <sheetName val="3_구조물집계2"/>
      <sheetName val="7_폐기물2"/>
      <sheetName val="총괄집계_2"/>
      <sheetName val="날개벽철근집계_2"/>
      <sheetName val="PVC접합개소_산출서2"/>
      <sheetName val="산출근거(마산,_만천,_가례)2"/>
      <sheetName val="산출근거(가설도로_조성)2"/>
      <sheetName val="산출근거(가설도로_성토다짐)2"/>
      <sheetName val="산출근거(가설도로_살수)2"/>
      <sheetName val="산출근거(가설도로_유지보수)2"/>
      <sheetName val="일위대가(노임수정(완),_자재_및_물린단산수정필요)2"/>
      <sheetName val="시험비_단가2"/>
      <sheetName val="Sheet1_(2)2"/>
      <sheetName val="배수공총괄_집계표(횡)2"/>
      <sheetName val="보차도경계석_조서2"/>
      <sheetName val="맨홀집계표_2"/>
      <sheetName val="토공_total1"/>
      <sheetName val="설_계1"/>
      <sheetName val="5_정산서1"/>
      <sheetName val="전차선로_물량표2"/>
      <sheetName val="1-4-2_관(약)2"/>
      <sheetName val="pe이중벽관_(우수)2"/>
      <sheetName val="L형_옹벽1"/>
      <sheetName val="8_석축단위(H=1_5M)1"/>
      <sheetName val="기초입력_DATA1"/>
      <sheetName val="인건비_"/>
      <sheetName val="원가계산_(2)1"/>
      <sheetName val="깨기_총괄1"/>
      <sheetName val="중기조종사_단위단가"/>
      <sheetName val="아파트_내역"/>
      <sheetName val="8_PILE__(돌출)"/>
      <sheetName val="집수정단위수량600_"/>
      <sheetName val="S_중기사용료"/>
      <sheetName val="7_PILE__(돌출)"/>
      <sheetName val="6PILE__(돌출)"/>
      <sheetName val="일위대가_"/>
      <sheetName val="전선_및_전선관"/>
      <sheetName val="Cost_bd-&quot;A&quot;"/>
      <sheetName val="1_설계조건"/>
      <sheetName val="준검_내역서"/>
      <sheetName val="3_2_3차처리시설"/>
      <sheetName val="3_공통공사대비"/>
      <sheetName val="INTRO_"/>
      <sheetName val="3련_BOX2"/>
      <sheetName val="[고양관재_XLSŝ보차도경계석집계표(종)"/>
      <sheetName val="공사비_증감_내역서"/>
      <sheetName val="돌담교_상부수량"/>
      <sheetName val="3_하중산정4_지지력"/>
      <sheetName val="6-1__관개량조서"/>
      <sheetName val="소상_&quot;1&quot;"/>
      <sheetName val="개비온_단위"/>
      <sheetName val="내역서1999_8최종"/>
      <sheetName val="2_토목공사"/>
      <sheetName val="GT_1050x650"/>
      <sheetName val="A_LINE"/>
      <sheetName val="데크수량집계표_(3)"/>
      <sheetName val="접합_및_부설_"/>
      <sheetName val="I_설계조건"/>
      <sheetName val="Graph_(LGEN)"/>
      <sheetName val="선적schedule_(2)"/>
      <sheetName val="3BL공동구_수량"/>
      <sheetName val="개별직종노임단가(2003_9)"/>
      <sheetName val="총괄_내역서"/>
      <sheetName val="2_고용보험료산출근거"/>
      <sheetName val="조도계산서_(도서)"/>
      <sheetName val="경__비_"/>
      <sheetName val="토공(우물통,기타)_"/>
      <sheetName val="단가_및_재료비"/>
      <sheetName val="노무비_근거"/>
      <sheetName val="1_설계기준"/>
      <sheetName val="기종별_합계"/>
      <sheetName val="플랜트_설치"/>
      <sheetName val="간지_(세)"/>
      <sheetName val="5_2_6~7공사요율"/>
      <sheetName val="조정금액결과표_(차수별)"/>
      <sheetName val="1_우편집중내역서"/>
      <sheetName val="효성CB_1P기초"/>
      <sheetName val="Site_Expenses"/>
      <sheetName val="5_소재"/>
      <sheetName val="배수공_주요자재_집계표"/>
      <sheetName val="G_R300경비"/>
      <sheetName val="ITB_COST"/>
      <sheetName val="횡_연장"/>
      <sheetName val="단면_(2)"/>
      <sheetName val="CT_"/>
      <sheetName val="공사_총괄_내역서"/>
      <sheetName val="_상부공통집계(총괄)"/>
      <sheetName val="우수총괄표_(2)"/>
      <sheetName val="1_수인터널"/>
      <sheetName val="STEEL_BOX_단면설계(SEC_8)"/>
      <sheetName val="토공_total3"/>
      <sheetName val="설_계3"/>
      <sheetName val="5_모델링2"/>
      <sheetName val="5_정산서3"/>
      <sheetName val="L형_옹벽3"/>
      <sheetName val="8_석축단위(H=1_5M)3"/>
      <sheetName val="2000,9월_일위2"/>
      <sheetName val="기초입력_DATA3"/>
      <sheetName val="인건비_2"/>
      <sheetName val="원가계산_(2)3"/>
      <sheetName val="깨기_총괄3"/>
      <sheetName val="중기조종사_단위단가2"/>
      <sheetName val="아파트_내역2"/>
      <sheetName val="8_PILE__(돌출)2"/>
      <sheetName val="노임단가(2009_상)2"/>
      <sheetName val="10_1_중기기초단가2"/>
      <sheetName val="집수정단위수량600_2"/>
      <sheetName val="S_중기사용료2"/>
      <sheetName val="7_PILE__(돌출)2"/>
      <sheetName val="6PILE__(돌출)2"/>
      <sheetName val="일위대가_2"/>
      <sheetName val="전선_및_전선관2"/>
      <sheetName val="Cost_bd-&quot;A&quot;2"/>
      <sheetName val="1_설계조건2"/>
      <sheetName val="5_배수관로2"/>
      <sheetName val="준검_내역서2"/>
      <sheetName val="chart_update2"/>
      <sheetName val="Sheet3_(2)2"/>
      <sheetName val="3_2_3차처리시설2"/>
      <sheetName val="3_공통공사대비2"/>
      <sheetName val="INTRO_2"/>
      <sheetName val="3련_BOX4"/>
      <sheetName val="[고양관재_XLSŝ보차도경계석집계표(종)2"/>
      <sheetName val="공사비_증감_내역서2"/>
      <sheetName val="돌담교_상부수량2"/>
      <sheetName val="3_하중산정4_지지력2"/>
      <sheetName val="6-1__관개량조서2"/>
      <sheetName val="소상_&quot;1&quot;2"/>
      <sheetName val="개비온_단위2"/>
      <sheetName val="내역서1999_8최종2"/>
      <sheetName val="2_토목공사2"/>
      <sheetName val="GT_1050x6502"/>
      <sheetName val="A_LINE2"/>
      <sheetName val="접합_및_부설_2"/>
      <sheetName val="I_설계조건2"/>
      <sheetName val="Graph_(LGEN)2"/>
      <sheetName val="선적schedule_(2)2"/>
      <sheetName val="3BL공동구_수량2"/>
      <sheetName val="개별직종노임단가(2003_9)2"/>
      <sheetName val="총괄_내역서2"/>
      <sheetName val="2_고용보험료산출근거2"/>
      <sheetName val="계장_품셈표2"/>
      <sheetName val="조도계산서_(도서)2"/>
      <sheetName val="경__비_2"/>
      <sheetName val="토공(우물통,기타)_2"/>
      <sheetName val="단가_및_재료비2"/>
      <sheetName val="노무비_근거2"/>
      <sheetName val="1_설계기준2"/>
      <sheetName val="기종별_합계2"/>
      <sheetName val="플랜트_설치2"/>
      <sheetName val="간지_(세)2"/>
      <sheetName val="5_2_6~7공사요율2"/>
      <sheetName val="조정금액결과표_(차수별)2"/>
      <sheetName val="1_우편집중내역서2"/>
      <sheetName val="효성CB_1P기초2"/>
      <sheetName val="Site_Expenses2"/>
      <sheetName val="5_소재2"/>
      <sheetName val="배수공_주요자재_집계표2"/>
      <sheetName val="G_R300경비2"/>
      <sheetName val="ITB_COST2"/>
      <sheetName val="횡_연장2"/>
      <sheetName val="CT_2"/>
      <sheetName val="공사_총괄_내역서2"/>
      <sheetName val="_상부공통집계(총괄)2"/>
      <sheetName val="우수총괄표_(2)2"/>
      <sheetName val="1_수인터널2"/>
      <sheetName val="STEEL_BOX_단면설계(SEC_8)2"/>
      <sheetName val="수량3"/>
      <sheetName val="COA-17"/>
      <sheetName val="C-18"/>
      <sheetName val="4.2유효폭의 계산"/>
      <sheetName val="수압시_x0000__x0000__x0005_"/>
      <sheetName val="신고분기설정참고"/>
      <sheetName val="거래처자료등록"/>
      <sheetName val="EQ"/>
      <sheetName val="MOTOR3"/>
      <sheetName val="costing_CV"/>
      <sheetName val="costing_ESDV"/>
      <sheetName val="costing_FE"/>
      <sheetName val="costing_Misc"/>
      <sheetName val="costing_MOV"/>
      <sheetName val="costing_Press"/>
      <sheetName val="원가계산서(1공구)"/>
      <sheetName val="부대"/>
      <sheetName val="구조물공집계"/>
      <sheetName val="물집"/>
      <sheetName val="BSD (2)"/>
      <sheetName val="시행후면적"/>
      <sheetName val="수지예산"/>
      <sheetName val="부재치수입력"/>
      <sheetName val="총재료집계(보)"/>
      <sheetName val="(포장)BOQ-실적공사"/>
      <sheetName val="3.하중계산"/>
      <sheetName val="공정계획(내부계획25%,내부w.f)"/>
      <sheetName val="pvc vent"/>
      <sheetName val="99총공사내역서"/>
      <sheetName val="지질조사"/>
      <sheetName val="M-MG1"/>
      <sheetName val="원수조 거푸집"/>
      <sheetName val="원수조 기타"/>
      <sheetName val="시점교대"/>
      <sheetName val="카렌스센터계량기설치공사"/>
      <sheetName val="포장공제집계"/>
      <sheetName val="총괄표 "/>
      <sheetName val="000 단가"/>
      <sheetName val="TIE-IN"/>
      <sheetName val="전기산출"/>
      <sheetName val="건축집계"/>
      <sheetName val="3차공사비요약"/>
      <sheetName val="용산1(해보)"/>
      <sheetName val="토공수량산출"/>
      <sheetName val="토적계산서"/>
      <sheetName val="진접"/>
      <sheetName val="잡철물"/>
      <sheetName val="교각별수량"/>
      <sheetName val="화재 탐지 설비"/>
      <sheetName val="IW-LIST"/>
      <sheetName val="적용노임"/>
      <sheetName val="일반자재"/>
      <sheetName val="新철폐복2"/>
      <sheetName val="新철폐복3"/>
      <sheetName val="간접1"/>
      <sheetName val="CAB_OD"/>
      <sheetName val="호남2"/>
      <sheetName val="수량명세서"/>
      <sheetName val="80이상"/>
      <sheetName val="공사내역"/>
      <sheetName val="철거폐쇄현황"/>
      <sheetName val="입력자료(노무비)"/>
      <sheetName val="45,46"/>
      <sheetName val="주요설비계산"/>
      <sheetName val="목교수량집계"/>
      <sheetName val="관로표지못수집"/>
      <sheetName val="관로표지못"/>
      <sheetName val="포장구간곡관부산근"/>
      <sheetName val="이형관"/>
      <sheetName val="타기관"/>
      <sheetName val="4.말뚝설계"/>
      <sheetName val="실행내က"/>
      <sheetName val="대림경상68억"/>
      <sheetName val="본사업"/>
      <sheetName val="표  지"/>
      <sheetName val="단가및재료_x0000_"/>
      <sheetName val="임시정보시트"/>
      <sheetName val="기술부 VENDOR LIST"/>
      <sheetName val="단가 "/>
      <sheetName val="횡배위치"/>
      <sheetName val="공구원가계산"/>
      <sheetName val="내역서(기성청구)"/>
      <sheetName val="가로등기초"/>
      <sheetName val="2-1. 경관조명 내역총괄표"/>
      <sheetName val="입출재고현황 (2)"/>
      <sheetName val="설정"/>
      <sheetName val="보강토옹벽"/>
      <sheetName val="1호수량집계"/>
      <sheetName val="1호산출근거"/>
      <sheetName val="1호그리드"/>
      <sheetName val="2호수량집계"/>
      <sheetName val="2호산출근거"/>
      <sheetName val="2호그리드"/>
      <sheetName val="3호수량집계"/>
      <sheetName val="3호산출근거"/>
      <sheetName val="3호그리드"/>
      <sheetName val="그리드"/>
      <sheetName val="Strip"/>
      <sheetName val="기계설비-물가변동"/>
      <sheetName val="1월요청,실사(운용통보기준)"/>
      <sheetName val="FJ단가"/>
      <sheetName val="7.지층별제원"/>
      <sheetName val="매매"/>
      <sheetName val="보차도경계석수량"/>
      <sheetName val="A-8 PD(도로중앙)"/>
      <sheetName val="골재"/>
      <sheetName val="토지조서"/>
      <sheetName val="첨부1"/>
      <sheetName val="단위수땭〒_x0005_"/>
      <sheetName val="사  업  비  수  지  예  산  서"/>
      <sheetName val="(1) 관종별 접합 및 부설 "/>
      <sheetName val="(10) 단가산출결과"/>
      <sheetName val="측구터파기공수량집계"/>
      <sheetName val="배수공 시멘트 및 골재량 산출"/>
      <sheetName val="구조물터파기수량집계"/>
      <sheetName val="SULKEA"/>
      <sheetName val="접속슬래브"/>
      <sheetName val="2.재료비"/>
      <sheetName val="12.보오링"/>
      <sheetName val="18.공내수압탄성자연"/>
      <sheetName val="용수개거 내역수량집계표"/>
      <sheetName val="일위대가Ⴐ"/>
      <sheetName val="교대(A_x0010_"/>
      <sheetName val="일위대가Ⴐ_x0000_倀椨"/>
      <sheetName val="미결사항"/>
      <sheetName val="수자재단위邰"/>
      <sheetName val="배수설비"/>
      <sheetName val="&lt;목록&gt;"/>
      <sheetName val="일위대가ვ_x0000_䀀衼"/>
      <sheetName val="공주-교대(A1)"/>
      <sheetName val="1SPAN"/>
      <sheetName val="30집계표"/>
      <sheetName val="적정심사"/>
      <sheetName val="집수정"/>
      <sheetName val="교대(A헾⾅_x0005__x0000_"/>
      <sheetName val="교대(A苘.茜.헾"/>
      <sheetName val="교대(A興_x0017_艌_x0017_헾"/>
      <sheetName val="현관"/>
      <sheetName val="당초"/>
      <sheetName val="역T형단위수량"/>
      <sheetName val="간접"/>
      <sheetName val="규준틀"/>
      <sheetName val="NAI"/>
      <sheetName val="도장수량(하1)"/>
      <sheetName val="표층포설및다짐"/>
      <sheetName val="1호맨홀자연토공"/>
      <sheetName val="겉표지"/>
      <sheetName val="인입관수량총괄"/>
      <sheetName val="반중력식옹벽"/>
      <sheetName val="순성토"/>
      <sheetName val="기초안정검토"/>
      <sheetName val="수로접합"/>
      <sheetName val="A 견적"/>
      <sheetName val="6.7.8.우물통"/>
      <sheetName val="5CHBDC"/>
      <sheetName val="총공사비집계표"/>
      <sheetName val="rate"/>
      <sheetName val="수량-양식"/>
      <sheetName val="하남내역"/>
      <sheetName val="기자재단가조사서"/>
      <sheetName val="신규노무비"/>
      <sheetName val="시멘트 및 골재량산출"/>
      <sheetName val="기계경비집계"/>
      <sheetName val="JudgementForMultiFacility"/>
      <sheetName val="물량표"/>
      <sheetName val="STORAGE"/>
      <sheetName val="인제내역"/>
      <sheetName val="입력자료"/>
      <sheetName val="대공종"/>
      <sheetName val="남양구조시험동"/>
      <sheetName val="견적시담(송포2공구)"/>
      <sheetName val="현장"/>
      <sheetName val="BREAKDOWN(철거설치)"/>
      <sheetName val="월별수입"/>
      <sheetName val="변경총괄지(1)"/>
      <sheetName val="교통대책내역"/>
      <sheetName val="할증 "/>
      <sheetName val="예총"/>
      <sheetName val="스케즐"/>
      <sheetName val="인사자료총집계"/>
      <sheetName val="S-F4301"/>
      <sheetName val="단가산출서1"/>
      <sheetName val="신천3호용수로"/>
      <sheetName val="CC16-내역서"/>
      <sheetName val="UBC(WIND)"/>
      <sheetName val="Pjny"/>
      <sheetName val="SVF715"/>
      <sheetName val="하수관로 포장철거 및 복구 자재 집계표 "/>
      <sheetName val="L형측구단위수량"/>
      <sheetName val="L형측구연장조서"/>
      <sheetName val="도로경계블럭단위수량"/>
      <sheetName val="도로경계블럭단위토공"/>
      <sheetName val="원가&amp;하도급원가"/>
      <sheetName val="표지1"/>
      <sheetName val="자재산출"/>
      <sheetName val="자재산출1"/>
      <sheetName val="수량집계표"/>
      <sheetName val="관매달기산출근거"/>
      <sheetName val="BOX횡단수량집계"/>
      <sheetName val="BOX횡단수량산출근거"/>
      <sheetName val="가설건물산출근거"/>
      <sheetName val="물푸기수량집계표"/>
      <sheetName val="물푸기량(관로A)"/>
      <sheetName val="굴착고(A)"/>
      <sheetName val="물푸기량 (관로OA)"/>
      <sheetName val="굴착고(OA)"/>
      <sheetName val="방지턱수량집계"/>
      <sheetName val="방지턱"/>
      <sheetName val="차선도색-1"/>
      <sheetName val="차선도색-2"/>
      <sheetName val="차선도색-3"/>
      <sheetName val="차선도색수량"/>
      <sheetName val="U형측구수로관"/>
      <sheetName val="U형측구수로관산출근거"/>
      <sheetName val="L형측구깨기및복구"/>
      <sheetName val="L형측구깨기 및 복구산출근거"/>
      <sheetName val="가물막이"/>
      <sheetName val="용산3(영광)"/>
      <sheetName val="POL6차-PIPING"/>
      <sheetName val="11-2.아파트내역"/>
      <sheetName val="실행내֮"/>
      <sheetName val="기계상쨏"/>
      <sheetName val="실행내쨄"/>
      <sheetName val="물가대က_x0000_"/>
      <sheetName val="실행내ԍ"/>
      <sheetName val="실행내ԁ"/>
      <sheetName val="실행내ԃ"/>
      <sheetName val="실행내Ⴎ"/>
      <sheetName val="실행내ᬁ"/>
      <sheetName val="기계상ԁ"/>
      <sheetName val="실행내ԉ"/>
      <sheetName val="실행내頀"/>
      <sheetName val="실행내栯"/>
      <sheetName val="실행내⠯"/>
      <sheetName val="기계상 "/>
      <sheetName val="기계상砯"/>
      <sheetName val="실행내耯"/>
      <sheetName val="기계상ԃ"/>
      <sheetName val="기계상ԇ"/>
      <sheetName val="실행내Ԋ"/>
      <sheetName val="기계상က"/>
      <sheetName val="물가대Ԉ浭"/>
      <sheetName val="물가대ԍ浭"/>
      <sheetName val="물가대蠯ï"/>
      <sheetName val="물가대ԇ띭"/>
      <sheetName val="물가대Ԅ띭"/>
      <sheetName val="물가대怀㘴"/>
      <sheetName val="물가대Ԃ腭"/>
      <sheetName val="물가대Ԃ띭"/>
      <sheetName val="물가대ԋ띭"/>
      <sheetName val="실행내ԅ"/>
      <sheetName val="광양 3注/颙⿩_x0005_"/>
      <sheetName val="물가대_x0000__x0000_"/>
      <sheetName val="실행내_x0000_"/>
      <sheetName val="실행내砯"/>
      <sheetName val="물가대逯"/>
      <sheetName val="물가대ԅ鵭"/>
      <sheetName val="물가대Ԇ鵭"/>
      <sheetName val="물가대怀䨴"/>
      <sheetName val="물가대Ԃ뉭"/>
      <sheetName val="실행내ᬂ"/>
      <sheetName val="변경원가서갑"/>
      <sheetName val="전기내역1"/>
      <sheetName val="관구보호몰탈"/>
      <sheetName val="대상공사(조달청)"/>
      <sheetName val="자료(통합)"/>
      <sheetName val="소업1교"/>
      <sheetName val="단면제원"/>
      <sheetName val="3.설계예산내역서(예산서)"/>
      <sheetName val="2.예정공정표"/>
      <sheetName val="1.2.1 마루높이결정"/>
      <sheetName val="9509"/>
      <sheetName val="유치원내역"/>
      <sheetName val="견적조건"/>
      <sheetName val="재집"/>
      <sheetName val="조달청적격심사"/>
      <sheetName val="금전출납"/>
      <sheetName val="직영명부"/>
      <sheetName val="보차_x0002__x0000_рY_x0000__x0000__x0001_"/>
      <sheetName val="DESIGN(77C-102A)-2"/>
      <sheetName val="DESIGN CRETERIA"/>
      <sheetName val="계산서"/>
      <sheetName val="DESIGN_CRETERIA"/>
      <sheetName val="일반수량총괄집계"/>
      <sheetName val="BATCH"/>
      <sheetName val="Macro3"/>
      <sheetName val="최민영집계25"/>
      <sheetName val="_고양관재.XLSŝ보차도경계석집계표(종)"/>
      <sheetName val="Q&amp;pl-V"/>
      <sheetName val="Items Listings"/>
      <sheetName val="TYPE-B 평균H"/>
      <sheetName val="산출근거(가설도로__x0007__x0000_Ԁ_x0000_怀鍶"/>
      <sheetName val="COMPRESSOR"/>
      <sheetName val="activity"/>
      <sheetName val="SEISMIC"/>
      <sheetName val="Turki"/>
      <sheetName val="인월수표"/>
      <sheetName val="POOM_MOTO2"/>
      <sheetName val="재료집계"/>
      <sheetName val="산근1(인건비)"/>
      <sheetName val="공기"/>
      <sheetName val="조명율"/>
      <sheetName val="1ESC내역"/>
      <sheetName val="기술자료 (광화문)"/>
      <sheetName val="견"/>
      <sheetName val="PRESS공사(을)"/>
      <sheetName val="본사공가현황"/>
      <sheetName val="0.단가"/>
      <sheetName val="࠶IĂ"/>
      <sheetName val="cpm챠트"/>
      <sheetName val="철거현황"/>
      <sheetName val="기초일위"/>
      <sheetName val="식재일위"/>
      <sheetName val="기계내역서"/>
      <sheetName val="환경일위대가"/>
      <sheetName val="기준"/>
      <sheetName val="NOV"/>
      <sheetName val="부재력정리"/>
      <sheetName val="WIND"/>
      <sheetName val="CONTROL-100"/>
      <sheetName val="hori. vessel(E-895)"/>
      <sheetName val="물량집계(전기)"/>
      <sheetName val="물량집계(계장)"/>
      <sheetName val="bdown"/>
      <sheetName val="Resource"/>
      <sheetName val="Break Down"/>
      <sheetName val="RFP002"/>
      <sheetName val="HOT 공제분"/>
      <sheetName val="calculation"/>
      <sheetName val="wagerate"/>
      <sheetName val="TTL"/>
      <sheetName val="Base_Data"/>
      <sheetName val="BM"/>
      <sheetName val="OCT.FDN"/>
      <sheetName val="hori. vessel"/>
      <sheetName val="cable"/>
      <sheetName val="D-3503"/>
      <sheetName val="2.설계제원"/>
      <sheetName val="공사비 내역 (가)"/>
      <sheetName val="sheet"/>
      <sheetName val="구분자"/>
      <sheetName val="공통비"/>
      <sheetName val="포장수량집계"/>
      <sheetName val="역T형옹벽(3.0)"/>
      <sheetName val="방호벽"/>
      <sheetName val="낙석방지책"/>
      <sheetName val="가압장(토목)"/>
      <sheetName val="공사비집계"/>
      <sheetName val="집수A"/>
      <sheetName val="상호 및 계좌정보 정리건"/>
      <sheetName val="노임단가(2008"/>
      <sheetName val="수압시"/>
      <sheetName val="Excel"/>
      <sheetName val="포_x0000__x0000_"/>
      <sheetName val="actua_x0000_"/>
      <sheetName val="actua"/>
      <sheetName val="actua@"/>
      <sheetName val="20관리비율"/>
      <sheetName val="삼태곡(B)함개소별수량"/>
      <sheetName val="BOX 본체"/>
      <sheetName val="8-2.수량산출서_중형"/>
      <sheetName val="SITE-E"/>
      <sheetName val="직접비"/>
      <sheetName val="기둥(하중)"/>
      <sheetName val="대3류 "/>
      <sheetName val="직영(직영)"/>
      <sheetName val="정화조"/>
      <sheetName val="토공(완충)"/>
      <sheetName val="A4"/>
      <sheetName val="수수료율표"/>
      <sheetName val="본공사"/>
      <sheetName val="J直材4"/>
      <sheetName val="경유"/>
      <sheetName val="휘발유"/>
      <sheetName val="3CHBDC"/>
      <sheetName val="0226"/>
      <sheetName val="기성청구서"/>
      <sheetName val="기성고조서"/>
      <sheetName val="기성청구서-2"/>
      <sheetName val="통장사본"/>
      <sheetName val="경비비목코드"/>
      <sheetName val="내역금액적용"/>
      <sheetName val="노무비비목코드"/>
      <sheetName val="비목코드"/>
      <sheetName val="TH VL, NC, DDHT Thanhphuoc"/>
      <sheetName val="현금"/>
      <sheetName val="BACK DATA"/>
      <sheetName val="개비온_x0000__x0000_"/>
      <sheetName val="EJ"/>
      <sheetName val="D-3109"/>
      <sheetName val="인원01"/>
      <sheetName val="설계변경총괄표(계산식)"/>
      <sheetName val="하수BOX이설"/>
      <sheetName val="관일"/>
      <sheetName val="램프"/>
      <sheetName val="Preli"/>
      <sheetName val="Project Management"/>
      <sheetName val="연약지반처리공_(장기주차장)_131007).xlsx"/>
      <sheetName val="아파트堀Ꮕ︀"/>
      <sheetName val="본부별매출"/>
      <sheetName val="절대지우지말것"/>
      <sheetName val="수수료산출용"/>
      <sheetName val="상가매매0115"/>
      <sheetName val="상가임대0115"/>
      <sheetName val="지장물조서"/>
      <sheetName val="물건조서"/>
      <sheetName val="농로수량집계"/>
      <sheetName val="기본내용"/>
      <sheetName val="발주처"/>
      <sheetName val="기술자"/>
      <sheetName val="신표지1"/>
      <sheetName val="anchor"/>
      <sheetName val="복공및주형(수직)"/>
      <sheetName val="교량공"/>
      <sheetName val="수지"/>
      <sheetName val="기자재비"/>
      <sheetName val="1_토공蔘_x001a_"/>
      <sheetName val="BOQ(전체)"/>
      <sheetName val="설비동-불인산저장欀"/>
      <sheetName val="설비동-불인산저장焀"/>
      <sheetName val="역T형(H=6.0)_x0005__x0000__x0000_"/>
      <sheetName val="사유서"/>
      <sheetName val="재료"/>
      <sheetName val="참조 (2)"/>
      <sheetName val="교대(A_x0000__x0000_Ā_x0000__x0005_"/>
      <sheetName val="통관-유입(벌어짐)유출턀宲ԯ_x0000_"/>
      <sheetName val="통관-유입(벌어짐)유출ကど尀ど"/>
      <sheetName val="제원입력"/>
      <sheetName val="사급자재"/>
      <sheetName val="총내역서"/>
      <sheetName val="Macro"/>
      <sheetName val="단면설계"/>
      <sheetName val="H-pile(298x299)"/>
      <sheetName val="H-pile(250x250)"/>
      <sheetName val="교대(A_x0000__x0000__x0000__x0000_㊀"/>
      <sheetName val="진ᦂⰀ"/>
      <sheetName val="공정량"/>
      <sheetName val="공종단가"/>
      <sheetName val="Sh罸 헾⽯"/>
      <sheetName val="평가데_x0000__x0000_"/>
      <sheetName val="건축토목내역"/>
      <sheetName val="연부97-1"/>
      <sheetName val="갑지1"/>
      <sheetName val="작성"/>
      <sheetName val="암거날개벽재료집계"/>
      <sheetName val="품셈 "/>
      <sheetName val="PAINT"/>
      <sheetName val="방화도료"/>
      <sheetName val="교대(A垈$ሧ⼟_x0005_"/>
      <sheetName val="포˘"/>
      <sheetName val="IMPEADENCE MAP 취수장"/>
      <sheetName val="용수로집계"/>
      <sheetName val="24.보증금"/>
      <sheetName val="집수정토공"/>
      <sheetName val="집수정단"/>
      <sheetName val="맨홀집︀ϕ԰"/>
      <sheetName val="맨홀집԰_x0000_缀"/>
      <sheetName val="맨홀집砀쾁︀"/>
      <sheetName val="직관 수량산출"/>
      <sheetName val="옥룡잡비"/>
      <sheetName val="내역(전체)"/>
      <sheetName val="수리계산(2021)"/>
      <sheetName val="REACTION(USD지진시)"/>
      <sheetName val="REACTION(USE평시)"/>
      <sheetName val="SELTDATA"/>
      <sheetName val="교대(A_x0000__x0000__x0000__x0000_ㇰ"/>
      <sheetName val="특2호부관하천산근"/>
      <sheetName val="산근(PE,300)"/>
      <sheetName val="특2호하천산근"/>
      <sheetName val="C.배수관공"/>
      <sheetName val="집계표1"/>
      <sheetName val="단가(1)"/>
      <sheetName val="TYPE1"/>
      <sheetName val="내역서(삼호)"/>
      <sheetName val="은평작업지시대장"/>
      <sheetName val="설계서"/>
      <sheetName val="라멘본체수량"/>
      <sheetName val="2공구자재집"/>
      <sheetName val="산1~6"/>
      <sheetName val="설비내역"/>
      <sheetName val="EQUIP"/>
      <sheetName val="노임단가표"/>
      <sheetName val="일 위 대 가 표"/>
      <sheetName val="일 위 목 록 표"/>
      <sheetName val="대가목록"/>
      <sheetName val="2경간"/>
      <sheetName val="배수관구체수량(1)"/>
      <sheetName val="민감도"/>
      <sheetName val="변경내역서"/>
      <sheetName val="설치자재"/>
      <sheetName val="상행-교대(A1-A2)"/>
      <sheetName val="적용기준"/>
      <sheetName val="추가예산"/>
      <sheetName val="예산M12A"/>
      <sheetName val="3.하중산정4.지_x0010__x0000_"/>
      <sheetName val="송라터널총괄"/>
      <sheetName val="일위대가 (목록)"/>
      <sheetName val="날개벽(좌,우=45도,75도)"/>
      <sheetName val="TARGET"/>
      <sheetName val="총원가.24"/>
      <sheetName val="BCPAB"/>
      <sheetName val="간접재료비산출표-27-30"/>
      <sheetName val="청하배수"/>
      <sheetName val="A(Rev.3)"/>
      <sheetName val="1.2 Staff Schedule"/>
      <sheetName val="96.12"/>
      <sheetName val="TYPE별집계"/>
      <sheetName val="예산M11A"/>
      <sheetName val="Ⅴ-2.공종별내역"/>
      <sheetName val="추천서"/>
      <sheetName val="b_ba저︀"/>
      <sheetName val="b_ba栀퍿가"/>
      <sheetName val="b_ba堀꾅︀"/>
      <sheetName val="b_ba䣑侀谀"/>
      <sheetName val="b_ba䠀侀谀"/>
      <sheetName val="FAB_I"/>
      <sheetName val="3.하중"/>
      <sheetName val="고재중량"/>
      <sheetName val="3.하중산정4.지多⾳"/>
      <sheetName val="포장수량"/>
      <sheetName val="가설공사"/>
      <sheetName val="내역아"/>
      <sheetName val="울타리"/>
      <sheetName val="esc"/>
      <sheetName val="기존구조물철거집계계표"/>
      <sheetName val="원계약서"/>
      <sheetName val="도면자료제출일정"/>
      <sheetName val="2차"/>
      <sheetName val="예가표"/>
      <sheetName val="잡철단가대비"/>
      <sheetName val="DATA-UPS"/>
      <sheetName val="인수공규격"/>
      <sheetName val="2차총원가"/>
      <sheetName val="설계내역(2001)"/>
      <sheetName val="표준차도부연장집계-ASP"/>
      <sheetName val="보도포장연장조서-표준차도부"/>
      <sheetName val="표준차도부연장조서-ASP"/>
      <sheetName val="문학간접"/>
      <sheetName val="깨_x0000_"/>
      <sheetName val="INPUTDATA"/>
      <sheetName val="401"/>
      <sheetName val="편입조서"/>
      <sheetName val="시멘트"/>
      <sheetName val="Assumptions"/>
      <sheetName val="50"/>
      <sheetName val="Price List"/>
      <sheetName val="좌측"/>
      <sheetName val="토공1"/>
      <sheetName val="토공2"/>
      <sheetName val="구조물토공1"/>
      <sheetName val="토공3"/>
      <sheetName val="일위대가집계"/>
      <sheetName val="2-2직관자재산출서-A-LINE"/>
      <sheetName val="관급자재단가내역"/>
      <sheetName val="확정실적"/>
      <sheetName val="보할공정"/>
      <sheetName val="일위대가(1)"/>
      <sheetName val="U형측구"/>
      <sheetName val="2.단면가정"/>
      <sheetName val="3"/>
      <sheetName val="단가설계"/>
      <sheetName val="노임단가(`11.1.1~)"/>
      <sheetName val="과업별 상세(계산 1)"/>
      <sheetName val="현황"/>
      <sheetName val="BOQ"/>
      <sheetName val="Culvert"/>
      <sheetName val="제진기"/>
      <sheetName val="PIPE내역(FCN)"/>
      <sheetName val="맨홀_토공"/>
      <sheetName val="General Data"/>
      <sheetName val="제원.설계조건"/>
      <sheetName val="2021용량계산"/>
      <sheetName val="INPUT-DATA"/>
      <sheetName val="국공유지및사유지"/>
      <sheetName val="허용전류-IEC"/>
      <sheetName val="허용전류-IEC DATA"/>
      <sheetName val="1단계총괄내역서"/>
      <sheetName val="내2"/>
      <sheetName val="giathanh1"/>
      <sheetName val="자재비산출"/>
      <sheetName val="조서"/>
      <sheetName val="배수계"/>
      <sheetName val="S1"/>
      <sheetName val="주요자재단가"/>
      <sheetName val="FCM"/>
      <sheetName val="기계설비"/>
      <sheetName val="철근단면적"/>
      <sheetName val="말뚝물량"/>
      <sheetName val="품셈(기초)"/>
      <sheetName val="관기성공.내"/>
      <sheetName val="일집"/>
      <sheetName val="VXXXXXXX"/>
      <sheetName val="관로토공집계표"/>
      <sheetName val="포장총괄집계표"/>
      <sheetName val="토적표(1)"/>
      <sheetName val="0"/>
      <sheetName val="연결관조서"/>
      <sheetName val="낙찰표"/>
      <sheetName val="원가계산(2)"/>
      <sheetName val="건설노임"/>
      <sheetName val="TRE TABLE"/>
      <sheetName val="hp5월가격"/>
      <sheetName val="Template"/>
      <sheetName val="Initial Input Variable"/>
      <sheetName val="수식변수"/>
      <sheetName val="명세표"/>
      <sheetName val="지장물"/>
      <sheetName val="비용"/>
      <sheetName val="수목데이타 "/>
      <sheetName val="동관마찰손실표"/>
      <sheetName val="Lot1"/>
      <sheetName val="plan&amp;section of foundation"/>
      <sheetName val="design criteria"/>
      <sheetName val="변품8-37"/>
      <sheetName val="Major"/>
      <sheetName val="Q-7100-001"/>
      <sheetName val="Ubeam"/>
      <sheetName val="환율표"/>
      <sheetName val="ASCE Tables"/>
      <sheetName val="static_cal"/>
      <sheetName val="11.자재단가"/>
      <sheetName val="기계내역"/>
      <sheetName val="현장유지관리비"/>
      <sheetName val="(4-2)열관류값-2"/>
      <sheetName val="직원수당"/>
      <sheetName val="간접비내역-1"/>
      <sheetName val="횡배수관집계"/>
      <sheetName val="(C)원내역"/>
      <sheetName val="기안"/>
      <sheetName val="진입부 단위수량"/>
      <sheetName val="기타공"/>
      <sheetName val="배수집계"/>
      <sheetName val="배수관공"/>
      <sheetName val="5Strand-장기처짐PCI"/>
      <sheetName val="토공산근"/>
      <sheetName val="경비집계"/>
      <sheetName val="구간공종"/>
      <sheetName val="실행(표지,갑,을)"/>
      <sheetName val="본선토공수량산출근거"/>
      <sheetName val="검측서"/>
      <sheetName val="시행예산"/>
      <sheetName val="사진내용 입력"/>
      <sheetName val="2. 공원조도"/>
      <sheetName val="98년도 투자현황"/>
      <sheetName val="조경식재굴취"/>
      <sheetName val="조경유지관리"/>
      <sheetName val="인력터파기품"/>
      <sheetName val="컨테이너"/>
      <sheetName val="공사비집계표(서해안고속도로)"/>
      <sheetName val="수량蕈&lt;헾"/>
      <sheetName val="C &amp; G RHS"/>
      <sheetName val="유동표"/>
      <sheetName val="점검총괄"/>
      <sheetName val="수량산출서 (2)"/>
      <sheetName val="일위대가표 (2)"/>
      <sheetName val="고양관재.XLS"/>
      <sheetName val="대가표(품셈)"/>
      <sheetName val="(입력)동배치"/>
      <sheetName val="기성내역서표지"/>
      <sheetName val="절대건들지마시오"/>
      <sheetName val="영동(棠げ"/>
      <sheetName val="실행(1)"/>
      <sheetName val="고부제"/>
      <sheetName val="삼기제"/>
      <sheetName val="원평천상류2차"/>
      <sheetName val="일반하천실시설계용역"/>
      <sheetName val="조촌제"/>
      <sheetName val="도로구조공사비"/>
      <sheetName val="3도로"/>
      <sheetName val="공양식"/>
      <sheetName val="데크산_x0000__x0000__x0005_"/>
      <sheetName val="가. 노임단가"/>
      <sheetName val="1호맨홀수량ɼ᨟"/>
      <sheetName val="1호맨홀수량ɼ਽"/>
      <sheetName val="Macro(_x0000__x0000__x0005__x0000_"/>
      <sheetName val="일위(PN)"/>
      <sheetName val="단위목록"/>
      <sheetName val="포宰+"/>
      <sheetName val="factor"/>
      <sheetName val="공사비명세서"/>
      <sheetName val="LOAD-46"/>
      <sheetName val="자재운반단가일람표"/>
      <sheetName val="평균높이"/>
      <sheetName val="가스"/>
      <sheetName val="광주운남을"/>
      <sheetName val="PAD TR보호대기초"/>
      <sheetName val="원내역"/>
      <sheetName val="내역서2안"/>
      <sheetName val="간접비"/>
      <sheetName val="전체토공집계표"/>
      <sheetName val="구조물토공집계표"/>
      <sheetName val="시점부맨홀토공"/>
      <sheetName val="종점부맨홀토공"/>
      <sheetName val="3.하중산정4.相_x0017_眼"/>
      <sheetName val="3.하중산정4.瞨7矬"/>
      <sheetName val="3.하중산정4.艨_x001f_헾"/>
      <sheetName val="3.하중산정4.稈(穌"/>
      <sheetName val="3.하중산정4._x0005__x0000_"/>
      <sheetName val="3.하중산정4.痘_x0018_瘜"/>
      <sheetName val="3.하중산정4.臘&quot;헾"/>
      <sheetName val="3.하중산정4.舘5艜"/>
      <sheetName val="3.하중산정4.茈3헾"/>
      <sheetName val="3.하중산정4.莨7菬"/>
      <sheetName val="3.하중산정4.헾⿸_x0005_"/>
      <sheetName val="3.하중산정4.苨$茬"/>
      <sheetName val="actu"/>
      <sheetName val="b"/>
      <sheetName val="계산근거"/>
      <sheetName val="중기비"/>
      <sheetName val="Basic"/>
      <sheetName val="실행철강_x0000__x0000_"/>
      <sheetName val="노㍬ʣ"/>
      <sheetName val="입력정보"/>
      <sheetName val="인건비(10)"/>
      <sheetName val="귀래 설계 공내역서"/>
      <sheetName val="인건비예산(정규직)"/>
      <sheetName val="인건비예산(용역)"/>
      <sheetName val="제경비요율"/>
      <sheetName val="BK-6-O-1"/>
      <sheetName val="산근_x0005__x0000_"/>
      <sheetName val="백호׉"/>
      <sheetName val="교대(A_x0005_"/>
      <sheetName val="산출근거(가설도로_유_x0010_"/>
      <sheetName val="ɬ"/>
      <sheetName val="교대(A汿せ"/>
      <sheetName val="1062-x방향 "/>
      <sheetName val="설계변경내역서"/>
      <sheetName val="종단계산"/>
      <sheetName val="exoevel"/>
      <sheetName val="내역서(총)"/>
      <sheetName val="ELECTRIC"/>
      <sheetName val="5. 단면설계"/>
      <sheetName val="동원(3)"/>
      <sheetName val="제조원가(확인)"/>
      <sheetName val="차수"/>
      <sheetName val="관리,부대비"/>
      <sheetName val="가공비"/>
      <sheetName val="정산서  (2)"/>
      <sheetName val="Schedule"/>
      <sheetName val="INPUT DATA"/>
      <sheetName val="A-12"/>
      <sheetName val="12CGOU"/>
      <sheetName val="130견적노무비 TOTAL"/>
      <sheetName val="COST-850"/>
      <sheetName val="275 SUMM"/>
      <sheetName val="노임9월"/>
      <sheetName val="GROUNDING SYSTEM"/>
      <sheetName val="MCCSUM"/>
      <sheetName val="잡비"/>
      <sheetName val="static_cal1"/>
      <sheetName val="공정계획(내부계획25%,내부w_f)"/>
      <sheetName val="steel_data_sheet"/>
      <sheetName val="1_2_Staff_Schedule"/>
      <sheetName val="총원가_24"/>
      <sheetName val="pvc_vent"/>
      <sheetName val="plan&amp;section_of_foundation"/>
      <sheetName val="design_criteria"/>
      <sheetName val="ASCE_Tables"/>
      <sheetName val="견적가집계표(1)"/>
      <sheetName val="첨부#1 기초견적가 집계표"/>
      <sheetName val="MB(LAB_No.2)"/>
      <sheetName val="설계기준 및 하중계산"/>
      <sheetName val="단위중량표"/>
      <sheetName val="발주서"/>
      <sheetName val="분석투자_내역(광명)"/>
      <sheetName val="01_10월"/>
      <sheetName val="단_box"/>
      <sheetName val="산거_1(인력투입)"/>
      <sheetName val="일위대가_3"/>
      <sheetName val="DATA_입력란"/>
      <sheetName val="1__설계조건_2_단면가정_3__하중계산"/>
      <sheetName val="경율산정_XLS"/>
      <sheetName val="2@_BOX"/>
      <sheetName val="BEND_LOSS"/>
      <sheetName val="유림골조"/>
      <sheetName val="대비2"/>
      <sheetName val="공기압축기실"/>
      <sheetName val="99년하반기"/>
      <sheetName val="hvac내역서(제어동)"/>
      <sheetName val="광양방향"/>
      <sheetName val="범위이름"/>
      <sheetName val="변경관급자재"/>
      <sheetName val="E.P.T수량산출서"/>
      <sheetName val="노임단가_(2)1"/>
      <sheetName val="신규보류입력"/>
      <sheetName val="토공(m당)"/>
      <sheetName val="주상복합실비산출"/>
      <sheetName val="주상복합"/>
      <sheetName val="기성내역"/>
      <sheetName val="Tenants"/>
      <sheetName val="주관사업"/>
      <sheetName val="시설이용권명세서"/>
      <sheetName val="공통부대비"/>
      <sheetName val="b_balj_x0000__x0000__x0005__x0000_"/>
      <sheetName val="공사대장"/>
      <sheetName val="구조물5월기성내역"/>
      <sheetName val="7.1유효폭"/>
      <sheetName val="내역서?_x0000_"/>
      <sheetName val="분석대장"/>
      <sheetName val="base"/>
      <sheetName val="교대(A汿せ_x0000__x0000_陘"/>
      <sheetName val="교대(A㘨_x001f_䄘Έ汿"/>
      <sheetName val="등급 별 단가표"/>
      <sheetName val="일위대가data"/>
      <sheetName val="주beam"/>
      <sheetName val="수량산출서-2"/>
      <sheetName val="성곽내역서"/>
      <sheetName val="K1CSP-00"/>
      <sheetName val="계획시간"/>
      <sheetName val="소일위대가코드표"/>
      <sheetName val="실적공사비"/>
      <sheetName val="장비기준"/>
      <sheetName val="간접비계산"/>
      <sheetName val="전체제잡비"/>
      <sheetName val="가정연䊰"/>
      <sheetName val="철근집계표"/>
      <sheetName val="1 설계 기준"/>
      <sheetName val="노임(1차)"/>
      <sheetName val="분개내역서 (2000년도 )"/>
      <sheetName val="개략"/>
      <sheetName val="list"/>
      <sheetName val="평면도"/>
      <sheetName val="당정동경상이수"/>
      <sheetName val="당정동공통이수"/>
      <sheetName val="관보호공단위수량"/>
      <sheetName val="교사기준면적(초)"/>
      <sheetName val="BQMP"/>
      <sheetName val="기본사항"/>
      <sheetName val="청주-교대(A1)"/>
      <sheetName val="건축일"/>
      <sheetName val="약전닥트"/>
      <sheetName val="로우프"/>
      <sheetName val="전문품의"/>
      <sheetName val="자동제어"/>
      <sheetName val="1NYS(당)"/>
      <sheetName val="GI-LIST"/>
      <sheetName val="운동장 (2)"/>
      <sheetName val="신규일위대가"/>
      <sheetName val="design load"/>
      <sheetName val="working load at the btm ft."/>
      <sheetName val="stability check"/>
      <sheetName val="Proposal"/>
      <sheetName val="완성주택"/>
      <sheetName val="중동상가"/>
      <sheetName val=",2"/>
      <sheetName val="방음벽기_x0000_"/>
      <sheetName val="역T형(H=6_0)_(2)"/>
      <sheetName val="별표_"/>
      <sheetName val="5_지반반력계수"/>
      <sheetName val="AS포장복구_"/>
      <sheetName val="96보완계획7_12"/>
      <sheetName val="11_우각부_보강"/>
      <sheetName val="Sheet16_(2)"/>
      <sheetName val="CABLE_SIZE-3"/>
      <sheetName val="환경기계공정표_(3)"/>
      <sheetName val="실행내역_"/>
      <sheetName val="2_가정단면"/>
      <sheetName val="4_고용보험"/>
      <sheetName val="3_고용보험료산출근거"/>
      <sheetName val="1_취수장"/>
      <sheetName val="PVC접합개소_"/>
      <sheetName val="PVC접합개소_懸颙〒"/>
      <sheetName val="PVC접합개소_颙〒"/>
      <sheetName val="8_설치품셈"/>
      <sheetName val="220_(2)"/>
      <sheetName val="수안보-M쁂㞔_"/>
      <sheetName val="암거_제원표-1단계"/>
      <sheetName val="설명서_"/>
      <sheetName val="토사(PE_"/>
      <sheetName val="광양_3기_유입수"/>
      <sheetName val="날개수량1_5"/>
      <sheetName val="SLA"/>
      <sheetName val="1__조명내역서(조명설치)"/>
      <sheetName val="2__조명내역서(조명자재)"/>
      <sheetName val="3_하중산정4_지耀⦓"/>
      <sheetName val="개별직종노임단가(2005_1)"/>
      <sheetName val="1000_DB구축_부표"/>
      <sheetName val="자재단가_(2)"/>
      <sheetName val="건설기계가격표_(2)"/>
      <sheetName val="중기시간당사용료1_(2)"/>
      <sheetName val="중기시간당사용료2_(2)"/>
      <sheetName val="운반10_5ton"/>
      <sheetName val="작업량및단가계산_(2)"/>
      <sheetName val="자재대가표1_(2)"/>
      <sheetName val="자재대가표2_(2)"/>
      <sheetName val="소운반4_5ton_"/>
      <sheetName val="중기작업1_(2)"/>
      <sheetName val="중기작업2_(2)"/>
      <sheetName val="중기대가_(2)"/>
      <sheetName val="일위대가1_(2)"/>
      <sheetName val="공사원가(부대공)_"/>
      <sheetName val="상_부"/>
      <sheetName val="내역서적용수량_(지방도893)"/>
      <sheetName val="8-2_수량산출서_중형"/>
      <sheetName val="주공_갑지"/>
      <sheetName val="4_중기단가산출"/>
      <sheetName val="1_물가시세표"/>
      <sheetName val="3_바닥판__"/>
      <sheetName val="단가_(2)"/>
      <sheetName val="내역서_제출"/>
      <sheetName val="13_접속슬래브"/>
      <sheetName val="산출기준_(2)"/>
      <sheetName val="제출내역_(2)"/>
      <sheetName val="노임단가(2008_상)"/>
      <sheetName val="[고양관재_XLS]부하놬졣/"/>
      <sheetName val="자재집게표_"/>
      <sheetName val="MSG_수량"/>
      <sheetName val="산출근거(가설도로_유ఀ"/>
      <sheetName val="현장관리비_산출내역"/>
      <sheetName val="[고양관재_XLS][고양관재_XLS]부하놬졣/"/>
      <sheetName val="3_구조렀⎘"/>
      <sheetName val="3_구조堀⪟"/>
      <sheetName val="내역서(도급)"/>
      <sheetName val="포锘B"/>
      <sheetName val="원형1호맨홀_x0000__x0000_&lt;_x0000_"/>
      <sheetName val="6᭗"/>
      <sheetName val="단가산䐸"/>
      <sheetName val="단가산鄸"/>
      <sheetName val="산출근거(가설도_x0000__x0000_Ā_x0000__x0005__x0000__x0000_"/>
      <sheetName val="산출근거(가설도_x0000__x0000__x000b__x0000__x0000__x0000_Ā"/>
      <sheetName val="out_p_x0000__x0000__x0000_"/>
      <sheetName val="역T형(H=6.0)柖_x0000__x0000_"/>
      <sheetName val="토목勘_x0010_"/>
      <sheetName val="설계내역2"/>
      <sheetName val="실행간접비용"/>
      <sheetName val="교대(A헾⾅_x0005_"/>
      <sheetName val="산출근거(가설_x0005_"/>
      <sheetName val="PVC접합개소__x0005_"/>
      <sheetName val="일위대가ვ"/>
      <sheetName val="일위(열차무선)"/>
      <sheetName val="일위(시설)"/>
      <sheetName val="만병초관_x0000__x0000_Ā"/>
      <sheetName val="단면A-_x0000__x0000__x0005__x0000_㴀"/>
      <sheetName val="단면A-_x0000__x0000__x0005__x0000_㾀"/>
      <sheetName val="1차설계변경내역"/>
      <sheetName val="식생블럭단위수량"/>
      <sheetName val="용역노임단가"/>
      <sheetName val="기초(중마오수)"/>
      <sheetName val="차수공개요"/>
      <sheetName val="용역단가"/>
      <sheetName val="U형플륨_x0000_"/>
      <sheetName val="입찰견적보고_x0000_"/>
      <sheetName val="토목공사일반"/>
      <sheetName val="말뚝설계"/>
      <sheetName val="라. 콘크리트블록 수량산출"/>
      <sheetName val="-15.0"/>
      <sheetName val="25.보증금(임차보증금외)"/>
      <sheetName val="가로등내"/>
      <sheetName val="4지구단위"/>
      <sheetName val="내역서1"/>
      <sheetName val="견적내역서"/>
      <sheetName val="품셈총괄표"/>
      <sheetName val="전차선로_물량砀"/>
      <sheetName val="보차도경계_x0000_뛪洁钦"/>
      <sheetName val="dtt0301"/>
      <sheetName val="공사계획서"/>
      <sheetName val="관급"/>
      <sheetName val="일위(토,포,부)"/>
      <sheetName val="하도급승인신청서-실행포함"/>
      <sheetName val="TG9504"/>
      <sheetName val="단가기준"/>
      <sheetName val="지주목시비량산출서"/>
      <sheetName val="내역을"/>
      <sheetName val="CON포장수량"/>
      <sheetName val="CONUNIT"/>
      <sheetName val="포장공자재집계표"/>
      <sheetName val="EKOG10건축"/>
      <sheetName val="내역서(갑)"/>
      <sheetName val="1. 전화설비공사"/>
      <sheetName val="2. TV설비공사"/>
      <sheetName val="3. LAN설비공사"/>
      <sheetName val="4. 방송설비공사"/>
      <sheetName val="5. CCTV 설치공사"/>
      <sheetName val="6.다목적강당 AV설비공사"/>
      <sheetName val="관급내역서(집계표)"/>
      <sheetName val="AV설비"/>
      <sheetName val="CCTV설비"/>
      <sheetName val="기초"/>
      <sheetName val="맨홀,터파기"/>
      <sheetName val="도로절단및포장"/>
      <sheetName val="구조"/>
      <sheetName val="분전반기초"/>
      <sheetName val="접지"/>
      <sheetName val="폐기물처리비및고재처리"/>
      <sheetName val="철거및고재처리"/>
      <sheetName val="1. 전력설비 간선공사"/>
      <sheetName val="2. 전등설비공사"/>
      <sheetName val="3. 전열설비공사"/>
      <sheetName val="4. 전기난방설비공사"/>
      <sheetName val="5. 동력설비공사"/>
      <sheetName val="6. 에어컨설비공사"/>
      <sheetName val="7.태양광설비공사"/>
      <sheetName val="원가계산서(기존)"/>
      <sheetName val="1. 소방전기공사"/>
      <sheetName val="1. 소방전기 산출서"/>
      <sheetName val="1. 소방전기 산출서 (변경)"/>
      <sheetName val="우수맨홀공제단위수량"/>
      <sheetName val="장비내역서"/>
      <sheetName val="6PILE  _x0000__x0000_Ԁ_x0000_"/>
      <sheetName val="관로공표지"/>
      <sheetName val="교대(A_xdc00_,_x0000__x0000_"/>
      <sheetName val="교대(A,_x0000__x0000_"/>
      <sheetName val="일반수H"/>
      <sheetName val="hvac(제어동)"/>
      <sheetName val="2002상반기노임기준"/>
      <sheetName val="PI"/>
      <sheetName val="40단가산출_x0000_"/>
      <sheetName val="포장면적산출"/>
      <sheetName val="평가_x0000__x0000_"/>
      <sheetName val="평가_x0000__x0000__x0005_"/>
      <sheetName val="내역서적용수曐"/>
      <sheetName val="1-瑈"/>
      <sheetName val="1-瓘"/>
      <sheetName val="1-甈"/>
      <sheetName val="개별직종노임단가(2003 쵣"/>
      <sheetName val="개별직종노임단가(2003倀係"/>
      <sheetName val="개별직종노임단가(2003헁Ꮕ"/>
      <sheetName val="copy"/>
      <sheetName val="단가및재__x0000_"/>
      <sheetName val="접속도로"/>
      <sheetName val="Sheet3 (2_x0000_"/>
      <sheetName val="Mc1"/>
      <sheetName val="청주(철골발주의뢰서)"/>
      <sheetName val="CCTV조사(L15)"/>
      <sheetName val="산1"/>
      <sheetName val="일반수량집계"/>
      <sheetName val="TABLE"/>
      <sheetName val="개별직종노임단가(2002.5)"/>
      <sheetName val="철근량"/>
      <sheetName val="기자재수량"/>
      <sheetName val="노.표-조"/>
      <sheetName val="SANBAISU"/>
      <sheetName val="조작대埰$堼$"/>
      <sheetName val="기둥(원栀㭙"/>
      <sheetName val="유ꠀ㙙"/>
      <sheetName val="산출내_x0000__x0000_"/>
      <sheetName val="전선 및 啠6喬"/>
      <sheetName val="포장집계"/>
      <sheetName val="포장연장"/>
      <sheetName val="PL단가산정"/>
      <sheetName val="그림2"/>
      <sheetName val="깨기 ԯ_x0000_"/>
      <sheetName val="계장공사"/>
      <sheetName val="우측날킬"/>
      <sheetName val="보차_x0002_"/>
      <sheetName val="안정검토"/>
      <sheetName val="계림(함_x0000__x0000_"/>
      <sheetName val="부하LOAD"/>
      <sheetName val="철萈"/>
      <sheetName val="맨홀기준"/>
      <sheetName val="중噸"/>
      <sheetName val="내역서을턀"/>
      <sheetName val="구확승인"/>
      <sheetName val="구룡간선입력"/>
      <sheetName val="대전(세창동)"/>
      <sheetName val="경상직원"/>
      <sheetName val="인부임"/>
      <sheetName val="갑(전기)"/>
      <sheetName val="아스팔트 포장총괄집계표"/>
      <sheetName val="물가시세표"/>
      <sheetName val="가설공사비"/>
      <sheetName val="도로토공공사비"/>
      <sheetName val="여수토공사비"/>
      <sheetName val="구조화편집"/>
      <sheetName val="도면제작편집"/>
      <sheetName val="정위치편집"/>
      <sheetName val="14일위집"/>
      <sheetName val="SO¹㠀D_x0000_"/>
      <sheetName val="11"/>
      <sheetName val="전체"/>
      <sheetName val="단가산¿"/>
      <sheetName val="하자보증자ꁪ"/>
      <sheetName val="하자보증자郙"/>
      <sheetName val="࠶IĂ?嫗ऀࠀ"/>
      <sheetName val="자재 집계표"/>
      <sheetName val="포장재료"/>
      <sheetName val="15-1)VE제안서(유형2,4)"/>
      <sheetName val="중기상㠨"/>
      <sheetName val="직접시공"/>
      <sheetName val="14공제"/>
      <sheetName val="6맨홀H"/>
      <sheetName val="시멘트,모래,자갈"/>
      <sheetName val="기성"/>
      <sheetName val="주차구획선수량"/>
      <sheetName val="수량(암석원관람데크Ç"/>
      <sheetName val="노면표시1"/>
      <sheetName val="중사"/>
      <sheetName val="지장물_x0005__x0000_"/>
      <sheetName val="교대(A1-A2ၒ"/>
      <sheetName val="단재적표"/>
      <sheetName val="고분"/>
      <sheetName val="3.설계설명서"/>
      <sheetName val="목록1"/>
      <sheetName val="suk(mac)"/>
      <sheetName val="マージン"/>
      <sheetName val="3-구교-오리지날"/>
      <sheetName val="공사개요 (2)"/>
      <sheetName val="내역(원)"/>
      <sheetName val="판매시설"/>
      <sheetName val="선급금신청서"/>
      <sheetName val="LH단가"/>
      <sheetName val="가"/>
      <sheetName val="경"/>
      <sheetName val="문2공10일위대가"/>
      <sheetName val="비료"/>
      <sheetName val="연"/>
      <sheetName val="완"/>
      <sheetName val="잔디,유지관리"/>
      <sheetName val="지주목"/>
      <sheetName val="계_x0000__x0000_Ԁ"/>
      <sheetName val="BLOCK(1)"/>
      <sheetName val="미지급청구"/>
      <sheetName val="B1(반포1차)"/>
      <sheetName val="REDUCER"/>
      <sheetName val="WE'T"/>
      <sheetName val="데이터입력"/>
      <sheetName val="나.설계조건"/>
      <sheetName val="암거 제원표"/>
      <sheetName val="노임단가(2010"/>
      <sheetName val="Type(123)"/>
      <sheetName val="유효폭의 계산"/>
      <sheetName val="수량집계(1)"/>
      <sheetName val="관급_File"/>
      <sheetName val="변압기 및 발전기 용량"/>
      <sheetName val="출력안함xxx컨테이너이동집계"/>
      <sheetName val="출력안함xxx교통안전시설집계표"/>
      <sheetName val="P3"/>
      <sheetName val="1동조도"/>
      <sheetName val="A-5 PD(도로중앙)"/>
      <sheetName val="내촌육교방음벽수량집계표"/>
      <sheetName val="30신설일위대가"/>
      <sheetName val="TOTAL3"/>
      <sheetName val="배수통관(좌)"/>
      <sheetName val="유출B"/>
      <sheetName val="2.손익계산서"/>
      <sheetName val="EL90"/>
      <sheetName val="관경勱_x0010__x0000__x0000_"/>
      <sheetName val="설계개요"/>
      <sheetName val="수로관내역서"/>
      <sheetName val="관급내역서"/>
      <sheetName val="일위대가 목록표(낙찰율)"/>
      <sheetName val="단가산출 목록표"/>
      <sheetName val="집계장(대목_실행)"/>
      <sheetName val="단가산출근거(1)"/>
      <sheetName val="도급기성"/>
      <sheetName val="총 원가계산"/>
      <sheetName val="고막원천"/>
      <sheetName val="구산제"/>
      <sheetName val="금구제"/>
      <sheetName val="두월제"/>
      <sheetName val="망월제"/>
      <sheetName val="산호제"/>
      <sheetName val="장동당호제"/>
      <sheetName val="함평천"/>
      <sheetName val="향가제"/>
      <sheetName val="전계가"/>
      <sheetName val="포̘̼"/>
      <sheetName val="포_x0005__x0000_"/>
      <sheetName val="포销❝"/>
      <sheetName val="포̘˚"/>
      <sheetName val="포쳐¼"/>
      <sheetName val="포쳐3"/>
      <sheetName val="포̘ʙ"/>
      <sheetName val="포̘ʸ"/>
      <sheetName val="포̘˰"/>
      <sheetName val="기둥(원退⹺"/>
      <sheetName val="BOJUNGGM"/>
      <sheetName val="슬래브일반"/>
      <sheetName val="교각(P1)수W"/>
      <sheetName val="이형관재료표W_x0000_噭쌁"/>
      <sheetName val="이형관재료표W_x0000__x0000__x0001_Ԁ"/>
      <sheetName val="설비단가표"/>
      <sheetName val="내역서W_x0000_"/>
      <sheetName val="산#3-2"/>
      <sheetName val="산#3-1"/>
      <sheetName val="산#3-2-2"/>
      <sheetName val="관경"/>
      <sheetName val="급여조견표"/>
      <sheetName val="설계변경 내역서"/>
      <sheetName val="단열-자재"/>
      <sheetName val="말뚝기초"/>
      <sheetName val="[고양관재.XLS]광양 3注/颙⿩_x0005_"/>
      <sheetName val="산출근거(가설도로__x0007_"/>
      <sheetName val="옥외"/>
      <sheetName val="제품별"/>
      <sheetName val="배수장토목공墰_x001b_"/>
      <sheetName val="정산입력"/>
      <sheetName val="기본입력표"/>
      <sheetName val="부대공집계표"/>
      <sheetName val="맨홀집계표"/>
      <sheetName val="년도별공"/>
      <sheetName val="이설도로유용토"/>
      <sheetName val="신봉개별지장물조사서양식"/>
      <sheetName val="지장물사진"/>
      <sheetName val="단자차입일별"/>
      <sheetName val="콤보박스와 리스트박스의 연결"/>
      <sheetName val="KMT물량"/>
      <sheetName val="변동률산출"/>
      <sheetName val="Id"/>
      <sheetName val="기성내역서"/>
      <sheetName val="토목_x0000__x0000_Ԁ"/>
      <sheetName val="ÀÚÀç´Ü°¡"/>
      <sheetName val="기본단가"/>
      <sheetName val="흥양2교토공집계표"/>
      <sheetName val="1차증가원가계산"/>
      <sheetName val="일위대가(노임수정(완),_자재_x0000__x0000_蓈̴밽jᖛ_x0000__x0000__x0000__x0000_"/>
      <sheetName val="일위대가(노임수정(완),_자재_x0000__x0000_蕈ή밽·냠ᘼ_x0000__x0000__x0000__x0000_"/>
      <sheetName val="일위대가(노임수정(완),_자재밽岐ᯫ_x0000__x0000__x0000__x0000_Ȍ_x0000_ﲤ͍"/>
      <sheetName val="일위대가(노임수정(완),_자재_x0000__x0000_蚨͎밽U먨▦_x0000__x0000__x0000__x0000_"/>
      <sheetName val="투찰내역서"/>
      <sheetName val="3.2 3차처리시_x0000_"/>
      <sheetName val="SOÅ餀扆"/>
      <sheetName val="상시"/>
      <sheetName val="산출근거(마산_x0000__x0000__x0005__x0000_眰᜼ǲ_x0000__x0000_"/>
      <sheetName val="산출근거(마산_x0000__x0000__x0005__x0000_溰⑧ǲ_x0000__x0000_"/>
      <sheetName val="산출근거(마산_x0000__x0000__x0005__x0000_᷀⨛ǲ_x0000__x0000_"/>
      <sheetName val="산출근거(마산_x0000__x0000__x0005__x0000__xdf30_᜺ǲ_x0000__x0000_"/>
      <sheetName val="대포2교접뗰"/>
      <sheetName val="불인산저장조집"/>
      <sheetName val="01노임적용기준"/>
      <sheetName val="산출근거(가설_x0005__x0000__x0000__x"/>
      <sheetName val="ɬ_x0000_栀㞠_x0000__x0000_Ā_x0000"/>
      <sheetName val="산출근거(가설도로__x0007__x0000_Ԁ_x0000"/>
      <sheetName val="보차_x0002__x0000_рY_x0000__x0000"/>
      <sheetName val="교대(A_x0005__x0000__x0000__x000"/>
      <sheetName val="[고양관재.XLS][고양관재.XLS]부하놬졣/_x0000"/>
      <sheetName val="bm(CIcab_x0000__x0000__x0000_"/>
      <sheetName val="배수장공사비명세서"/>
      <sheetName val="Sheet10"/>
      <sheetName val="철근총괄"/>
      <sheetName val="난간벽단위"/>
      <sheetName val="member design"/>
      <sheetName val="soil bearing check"/>
      <sheetName val="3M"/>
      <sheetName val="총투입계"/>
      <sheetName val="구간별관경"/>
      <sheetName val="ㄱ"/>
      <sheetName val="설계서(동안동)"/>
      <sheetName val="룡전상부"/>
      <sheetName val="과속방지턱위치조서"/>
      <sheetName val="교대(A_x0000__x0000_Ā_x0000__x000"/>
      <sheetName val="Macro(_x0000__x0000__x0005__x00"/>
      <sheetName val="역T형(H=6.0)_x0005__x0000__x0000"/>
      <sheetName val="인건_x0005__x0000_"/>
      <sheetName val="화해(함평)"/>
      <sheetName val="화해(장성)"/>
      <sheetName val="3_골재원검토의견서_갑지"/>
      <sheetName val="할증_"/>
      <sheetName val="단가조사서_(2)"/>
      <sheetName val="원수조_거푸집"/>
      <sheetName val="원수조_기타"/>
      <sheetName val="CRUDE_RE-bar"/>
      <sheetName val="crude_SLAB_RE-bar"/>
      <sheetName val="화재_탐지_설비"/>
      <sheetName val="RING_WALL"/>
      <sheetName val="guard(mac) 㣬ǚ"/>
      <sheetName val="일위대가_11"/>
      <sheetName val="2_대외공문"/>
      <sheetName val="사__업__비__수__지__예__산__서"/>
      <sheetName val="4_장비손료"/>
      <sheetName val="guard(mac)_㣬ǚ"/>
      <sheetName val="하수관로_포장철거_및_복구_자재_집계표_"/>
      <sheetName val="5_1_단가비교표(분전반)"/>
      <sheetName val="5_2_단가비교표(CCTV,_방송,_주차관제,_타워폴)"/>
      <sheetName val="3__단위내역목록"/>
      <sheetName val="6__인건비"/>
      <sheetName val="시멘트,모래,자갈_및_골재산출표1"/>
      <sheetName val="물푸기량_(관로OA)"/>
      <sheetName val="L형측구깨기_및_복구산출근거"/>
      <sheetName val="11-2_아파트내역"/>
      <sheetName val="광양_3注/颙⿩"/>
      <sheetName val="원가계산서_(2)"/>
      <sheetName val="3_설계예산내역서(예산서)"/>
      <sheetName val="2_예정공정표"/>
      <sheetName val="1_2_1_마루높이결정"/>
      <sheetName val="3_하중계산"/>
      <sheetName val="보차рY"/>
      <sheetName val="노원열병합__건축공사기성내역서"/>
      <sheetName val="DESIGN_CRETERIA1"/>
      <sheetName val="2-1__경관조명_내역총괄표"/>
      <sheetName val="H_PILE수량"/>
      <sheetName val="4_2_1_마루높이_검토"/>
      <sheetName val="입출재고현황_(2)"/>
      <sheetName val="3_바닥판설계"/>
      <sheetName val="7_지층별제원"/>
      <sheetName val="A-8_PD(도로중앙)"/>
      <sheetName val="_고양관재_XLSŝ보차도경계석집계표(종)"/>
      <sheetName val="Items_Listings"/>
      <sheetName val="TYPE-B_평균H"/>
      <sheetName val="산출근거(가설도로_Ԁ怀鍶"/>
      <sheetName val="토_적_표"/>
      <sheetName val="1_재료집계"/>
      <sheetName val="2_토공"/>
      <sheetName val="3_오수관로공"/>
      <sheetName val="터파기표준토공(비포장)_(2)"/>
      <sheetName val="터파기표준토공(콘크리트)_(2)"/>
      <sheetName val="가정하수관토공조서_(2)"/>
      <sheetName val="4_구조물공"/>
      <sheetName val="1)옹벽수량산출(H=2_5)"/>
      <sheetName val="옹벽단위수량(2_5)"/>
      <sheetName val="5_포장공"/>
      <sheetName val="6_부대공"/>
      <sheetName val="7_L형옹벽식측구및기타"/>
      <sheetName val="상호_및_계좌정보_정리건"/>
      <sheetName val="06_일위대가목록"/>
      <sheetName val="소방일위_"/>
      <sheetName val="시멘트_및_골재량산출"/>
      <sheetName val="4_2유효폭의_계산"/>
      <sheetName val="hori__vessel(E-895)"/>
      <sheetName val="Break_Down"/>
      <sheetName val="HOT_공제분"/>
      <sheetName val="OCT_FDN"/>
      <sheetName val="hori__vessel"/>
      <sheetName val="2_설계제원"/>
      <sheetName val="공사비_내역_(가)"/>
      <sheetName val="BACK_DATA"/>
      <sheetName val="표지_(2)"/>
      <sheetName val="지장물닑⿬"/>
      <sheetName val="2000_11월설계내역"/>
      <sheetName val="역T형옹벽(3_0)"/>
      <sheetName val="BSD_(2)"/>
      <sheetName val="내역서_"/>
      <sheetName val="주빔의_설계"/>
      <sheetName val="총괄표_"/>
      <sheetName val="000_단가"/>
      <sheetName val="손익분기점_데이터"/>
      <sheetName val="BOX_본체"/>
      <sheetName val="4_말뚝설계"/>
      <sheetName val="기술자료_(광화문)"/>
      <sheetName val="0_단가"/>
      <sheetName val="1차_내역서"/>
      <sheetName val="L형측구재료집계_"/>
      <sheetName val="대3류_"/>
      <sheetName val="산출근거(가설园"/>
      <sheetName val="형식_-_1-2-3"/>
      <sheetName val="표__지"/>
      <sheetName val="기술부_VENDOR_LIST"/>
      <sheetName val="단가_"/>
      <sheetName val="교대(A"/>
      <sheetName val="TH_VL,_NC,_DDHT_Thanhphuoc"/>
      <sheetName val="Project_Management"/>
      <sheetName val="연약지반처리공_(장기주차장)_131007)_xlsx"/>
      <sheetName val="1_토공蔘"/>
      <sheetName val="3_하중산정4_稈(穌"/>
      <sheetName val="3_하중산정4_艨헾"/>
      <sheetName val="3_하중산정4_"/>
      <sheetName val="3_하중산정4_相眼"/>
      <sheetName val="3_하중산정4_瞨7矬"/>
      <sheetName val="3_하중산정4_痘瘜"/>
      <sheetName val="3_하중산정4_臘&quot;헾"/>
      <sheetName val="3_하중산정4_舘5艜"/>
      <sheetName val="3_하중산정4_茈3헾"/>
      <sheetName val="A(Rev_3)"/>
      <sheetName val="96_12"/>
      <sheetName val="Ⅴ-2_공종별내역"/>
      <sheetName val="A_견적"/>
      <sheetName val="허용전류-IEC_DATA"/>
      <sheetName val="5__단면설계"/>
      <sheetName val="1_설계_기준"/>
      <sheetName val="분개내역서_(2000년도_)"/>
      <sheetName val="IMPEADENCE_MAP_취수장"/>
      <sheetName val="[고양관재_XLS][고양관재_XLS]교대(A塀/墌/多"/>
      <sheetName val="[고양관재_XLS]교대(A塀/墌/多"/>
      <sheetName val="귀래_설계_공내역서"/>
      <sheetName val="actua"/>
      <sheetName val="TIE-INS"/>
      <sheetName val="교대(A_x0000__x0000__x0000__x0000"/>
      <sheetName val="일위총괄표"/>
      <sheetName val="배수관연장조서"/>
      <sheetName val="교대(A"/>
      <sheetName val="견적의뢰서"/>
      <sheetName val="고내분기~한림"/>
      <sheetName val="광령~경마장"/>
      <sheetName val="세기~광령"/>
      <sheetName val="[고양관재.XLS]A__CIVIL_EXCLE_DAT__5"/>
      <sheetName val="조蠀"/>
      <sheetName val="1호구조물"/>
      <sheetName val="[고양관재.XLS]A__CIVIL_EXCLE_DAT__8"/>
      <sheetName val="[고양관재.XLS]A__CIVIL_EXCLE_DAT__6"/>
      <sheetName val="[고양관재.XLS]A__CIVIL_EXCLE_DAT__7"/>
      <sheetName val="[고양관재.XLS]A__CIVIL_EXCLE_DAT__9"/>
      <sheetName val="[고양관재.XLS]A__CIVIL_EXCLE_DAT_10"/>
      <sheetName val="국민연금"/>
      <sheetName val="전기일㍬§좐"/>
      <sheetName val="전기일㍬§빘"/>
      <sheetName val="전기일㍬§퇐"/>
      <sheetName val="BOX(1.5X1.5)"/>
      <sheetName val="[고양관재.XLS]A__CIVIL_EXCLE_DAT_11"/>
      <sheetName val="[고양관재.XLS]A__CIVIL_EXCLE_DAT_12"/>
      <sheetName val="[고양관재.XLS]A__CIVIL_EXCLE_DAT_13"/>
      <sheetName val="1.설_x0000__x0000_Ԁ"/>
      <sheetName val="1.설"/>
      <sheetName val="02자재"/>
      <sheetName val="제출문"/>
      <sheetName val="수량산출내역1115"/>
      <sheetName val="코드"/>
      <sheetName val="[고양관재.XLS]A__CIVIL_EXCLE_DAT_14"/>
      <sheetName val="[고양관재.XLS]A__CIVIL_EXCLE_DAT_15"/>
      <sheetName val="대포爆衄/_x0000_"/>
      <sheetName val="[고양관재.XLS]A__CIVIL_EXCLE_DAT_16"/>
      <sheetName val="[고양관재.XLS]A__CIVIL_EXCLE_DAT_17"/>
      <sheetName val="KP1590_E"/>
      <sheetName val="WIND-EQ"/>
      <sheetName val="기초입력"/>
      <sheetName val="Data &amp; Result"/>
      <sheetName val="WORK-VOL"/>
      <sheetName val="CAL."/>
      <sheetName val="신규육상(1월)"/>
      <sheetName val="단 가 산 출 서"/>
      <sheetName val="VENDOR LIST"/>
      <sheetName val="명단"/>
      <sheetName val="누계해지"/>
      <sheetName val="강병규"/>
      <sheetName val="가압장구체수량산출서"/>
      <sheetName val="2구간"/>
      <sheetName val="양수장내역"/>
      <sheetName val="입찰결과보고"/>
      <sheetName val="검측요청서"/>
      <sheetName val="R15"/>
      <sheetName val="XXXXXX"/>
      <sheetName val="안전시설(수ˑ_x0000_"/>
      <sheetName val="내진해석"/>
      <sheetName val="관람_x0000__x0000__x0005_"/>
      <sheetName val="단가비교礈"/>
      <sheetName val="내역서을"/>
      <sheetName val="공사현황"/>
      <sheetName val="교각(P1)수 "/>
      <sheetName val="type- "/>
      <sheetName val="전선 및 전선관-자유로"/>
      <sheetName val="관로터파기-자유로"/>
      <sheetName val="Sheet15"/>
      <sheetName val="5흙막이"/>
      <sheetName val="자재단가조사표-수목"/>
      <sheetName val="일위Ï_x0000_"/>
      <sheetName val="정보매체A동"/>
      <sheetName val="90.03실행 "/>
      <sheetName val="수리계산"/>
      <sheetName val="재료값"/>
      <sheetName val="낙차공집계(총괄)"/>
      <sheetName val="고창방향"/>
      <sheetName val="3.PT개발계획"/>
      <sheetName val="산출내堐8"/>
      <sheetName val="초驀ʍ飉"/>
      <sheetName val="초_x0005__x0000_"/>
      <sheetName val="초ꮸ⽱_x0005_"/>
      <sheetName val="전선 및 전선_x0000_"/>
      <sheetName val="농로토공집계"/>
      <sheetName val="설비2차"/>
      <sheetName val="상부수량"/>
      <sheetName val="2.건축"/>
      <sheetName val="소야공정계획표"/>
      <sheetName val="토목품셈"/>
      <sheetName val="수로교총재료집계"/>
      <sheetName val="SOಹ_x0000__x0000_榷"/>
      <sheetName val="2000년 공정표"/>
      <sheetName val="3.3"/>
      <sheetName val="돈암사업"/>
      <sheetName val="횡배수관토공집계"/>
      <sheetName val="접지수량"/>
      <sheetName val="내역서을ᡈ"/>
      <sheetName val="하수실행"/>
      <sheetName val="토량운반계ԯ"/>
      <sheetName val="주요측점"/>
      <sheetName val="차드1"/>
      <sheetName val="별첨1(임금)"/>
      <sheetName val="상세 내역"/>
    </sheetNames>
    <sheetDataSet>
      <sheetData sheetId="0" refreshError="1">
        <row r="24">
          <cell r="B24" t="str">
            <v>수평곡관</v>
          </cell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  <row r="85">
          <cell r="I85">
            <v>0</v>
          </cell>
        </row>
      </sheetData>
      <sheetData sheetId="1">
        <row r="24">
          <cell r="B24" t="str">
            <v>수평곡관</v>
          </cell>
        </row>
      </sheetData>
      <sheetData sheetId="2">
        <row r="24">
          <cell r="B24" t="str">
            <v>수평곡관</v>
          </cell>
        </row>
      </sheetData>
      <sheetData sheetId="3">
        <row r="24">
          <cell r="B24" t="str">
            <v>수평곡관</v>
          </cell>
        </row>
      </sheetData>
      <sheetData sheetId="4">
        <row r="24">
          <cell r="B24" t="str">
            <v>수평곡관</v>
          </cell>
        </row>
      </sheetData>
      <sheetData sheetId="5" refreshError="1"/>
      <sheetData sheetId="6">
        <row r="24">
          <cell r="I24">
            <v>0</v>
          </cell>
        </row>
      </sheetData>
      <sheetData sheetId="7">
        <row r="24">
          <cell r="B24" t="str">
            <v>수평곡관</v>
          </cell>
        </row>
      </sheetData>
      <sheetData sheetId="8">
        <row r="24">
          <cell r="I24">
            <v>0</v>
          </cell>
        </row>
      </sheetData>
      <sheetData sheetId="9">
        <row r="24">
          <cell r="I24">
            <v>0</v>
          </cell>
        </row>
      </sheetData>
      <sheetData sheetId="10">
        <row r="24">
          <cell r="I24">
            <v>0</v>
          </cell>
        </row>
      </sheetData>
      <sheetData sheetId="11">
        <row r="24">
          <cell r="I24">
            <v>0</v>
          </cell>
        </row>
      </sheetData>
      <sheetData sheetId="12">
        <row r="24">
          <cell r="B24" t="str">
            <v>수평곡관</v>
          </cell>
        </row>
      </sheetData>
      <sheetData sheetId="13">
        <row r="24">
          <cell r="B24" t="str">
            <v>수평곡관</v>
          </cell>
        </row>
      </sheetData>
      <sheetData sheetId="14">
        <row r="24">
          <cell r="B24" t="str">
            <v>수평곡관</v>
          </cell>
        </row>
      </sheetData>
      <sheetData sheetId="15">
        <row r="24">
          <cell r="B24" t="str">
            <v>수평곡관</v>
          </cell>
        </row>
      </sheetData>
      <sheetData sheetId="16">
        <row r="24">
          <cell r="B24" t="str">
            <v>수평곡관</v>
          </cell>
        </row>
      </sheetData>
      <sheetData sheetId="17">
        <row r="24">
          <cell r="B24" t="str">
            <v>수평곡관</v>
          </cell>
        </row>
      </sheetData>
      <sheetData sheetId="18">
        <row r="24">
          <cell r="B24" t="str">
            <v>수평곡관</v>
          </cell>
        </row>
      </sheetData>
      <sheetData sheetId="19">
        <row r="24">
          <cell r="B24" t="str">
            <v>수평곡관</v>
          </cell>
        </row>
      </sheetData>
      <sheetData sheetId="20">
        <row r="24">
          <cell r="B24" t="str">
            <v>수평곡관</v>
          </cell>
        </row>
      </sheetData>
      <sheetData sheetId="21">
        <row r="24">
          <cell r="B24" t="str">
            <v>수평곡관</v>
          </cell>
        </row>
      </sheetData>
      <sheetData sheetId="22">
        <row r="24">
          <cell r="I24">
            <v>0</v>
          </cell>
        </row>
      </sheetData>
      <sheetData sheetId="23">
        <row r="24">
          <cell r="I24">
            <v>0</v>
          </cell>
        </row>
      </sheetData>
      <sheetData sheetId="24">
        <row r="24">
          <cell r="I24">
            <v>0</v>
          </cell>
        </row>
      </sheetData>
      <sheetData sheetId="25">
        <row r="24">
          <cell r="B24" t="str">
            <v>수평곡관</v>
          </cell>
        </row>
      </sheetData>
      <sheetData sheetId="26">
        <row r="24">
          <cell r="B24" t="str">
            <v>수평곡관</v>
          </cell>
        </row>
      </sheetData>
      <sheetData sheetId="27">
        <row r="24">
          <cell r="B24" t="str">
            <v>수평곡관</v>
          </cell>
        </row>
      </sheetData>
      <sheetData sheetId="28">
        <row r="24">
          <cell r="B24" t="str">
            <v>수평곡관</v>
          </cell>
        </row>
      </sheetData>
      <sheetData sheetId="29">
        <row r="24">
          <cell r="B24" t="str">
            <v>수평곡관</v>
          </cell>
        </row>
      </sheetData>
      <sheetData sheetId="30">
        <row r="24">
          <cell r="B24" t="str">
            <v>수평곡관</v>
          </cell>
        </row>
      </sheetData>
      <sheetData sheetId="31">
        <row r="24">
          <cell r="B24" t="str">
            <v>수평곡관</v>
          </cell>
        </row>
      </sheetData>
      <sheetData sheetId="32">
        <row r="24">
          <cell r="B24" t="str">
            <v>수평곡관</v>
          </cell>
        </row>
      </sheetData>
      <sheetData sheetId="33">
        <row r="24">
          <cell r="B24" t="str">
            <v>수평곡관</v>
          </cell>
        </row>
      </sheetData>
      <sheetData sheetId="34">
        <row r="24">
          <cell r="B24" t="str">
            <v>수평곡관</v>
          </cell>
        </row>
      </sheetData>
      <sheetData sheetId="35">
        <row r="24">
          <cell r="B24" t="str">
            <v>수평곡관</v>
          </cell>
        </row>
      </sheetData>
      <sheetData sheetId="36">
        <row r="24">
          <cell r="B24" t="str">
            <v>수평곡관</v>
          </cell>
        </row>
      </sheetData>
      <sheetData sheetId="37">
        <row r="24">
          <cell r="B24" t="str">
            <v>수평곡관</v>
          </cell>
        </row>
      </sheetData>
      <sheetData sheetId="38">
        <row r="24">
          <cell r="B24" t="str">
            <v>수평곡관</v>
          </cell>
        </row>
      </sheetData>
      <sheetData sheetId="39">
        <row r="24">
          <cell r="B24" t="str">
            <v>수평곡관</v>
          </cell>
        </row>
      </sheetData>
      <sheetData sheetId="40">
        <row r="24">
          <cell r="B24" t="str">
            <v>수평곡관</v>
          </cell>
        </row>
      </sheetData>
      <sheetData sheetId="41"/>
      <sheetData sheetId="42"/>
      <sheetData sheetId="43">
        <row r="24">
          <cell r="B24" t="str">
            <v>수평곡관</v>
          </cell>
        </row>
      </sheetData>
      <sheetData sheetId="44">
        <row r="24">
          <cell r="B24" t="str">
            <v>수평곡관</v>
          </cell>
        </row>
      </sheetData>
      <sheetData sheetId="45">
        <row r="24">
          <cell r="B24" t="str">
            <v>수평곡관</v>
          </cell>
        </row>
      </sheetData>
      <sheetData sheetId="46">
        <row r="24">
          <cell r="B24" t="str">
            <v>수평곡관</v>
          </cell>
        </row>
      </sheetData>
      <sheetData sheetId="47"/>
      <sheetData sheetId="48">
        <row r="24">
          <cell r="B24" t="str">
            <v>수평곡관</v>
          </cell>
        </row>
      </sheetData>
      <sheetData sheetId="49">
        <row r="24">
          <cell r="B24" t="str">
            <v>수평곡관</v>
          </cell>
        </row>
      </sheetData>
      <sheetData sheetId="50">
        <row r="24">
          <cell r="B24" t="str">
            <v>수평곡관</v>
          </cell>
        </row>
      </sheetData>
      <sheetData sheetId="51">
        <row r="24">
          <cell r="B24" t="str">
            <v>수평곡관</v>
          </cell>
        </row>
      </sheetData>
      <sheetData sheetId="52">
        <row r="24">
          <cell r="B24" t="str">
            <v>수평곡관</v>
          </cell>
        </row>
      </sheetData>
      <sheetData sheetId="53">
        <row r="24">
          <cell r="B24" t="str">
            <v>수평곡관</v>
          </cell>
        </row>
      </sheetData>
      <sheetData sheetId="54">
        <row r="24">
          <cell r="B24" t="str">
            <v>수평곡관</v>
          </cell>
        </row>
      </sheetData>
      <sheetData sheetId="55">
        <row r="24">
          <cell r="B24" t="str">
            <v>수평곡관</v>
          </cell>
        </row>
      </sheetData>
      <sheetData sheetId="56">
        <row r="24">
          <cell r="B24" t="str">
            <v>수평곡관</v>
          </cell>
        </row>
      </sheetData>
      <sheetData sheetId="57">
        <row r="24">
          <cell r="B24" t="str">
            <v>수평곡관</v>
          </cell>
        </row>
      </sheetData>
      <sheetData sheetId="58"/>
      <sheetData sheetId="59">
        <row r="27">
          <cell r="D27">
            <v>0</v>
          </cell>
        </row>
      </sheetData>
      <sheetData sheetId="60"/>
      <sheetData sheetId="61"/>
      <sheetData sheetId="62"/>
      <sheetData sheetId="63"/>
      <sheetData sheetId="64"/>
      <sheetData sheetId="65">
        <row r="24">
          <cell r="B24" t="str">
            <v>수평곡관</v>
          </cell>
        </row>
      </sheetData>
      <sheetData sheetId="66">
        <row r="24">
          <cell r="I24">
            <v>0</v>
          </cell>
        </row>
      </sheetData>
      <sheetData sheetId="67">
        <row r="24">
          <cell r="I24">
            <v>0</v>
          </cell>
        </row>
      </sheetData>
      <sheetData sheetId="68">
        <row r="24">
          <cell r="B24" t="str">
            <v>수평곡관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4">
          <cell r="I24">
            <v>0</v>
          </cell>
        </row>
      </sheetData>
      <sheetData sheetId="79">
        <row r="24">
          <cell r="I24">
            <v>0</v>
          </cell>
        </row>
      </sheetData>
      <sheetData sheetId="80">
        <row r="24">
          <cell r="I24">
            <v>0</v>
          </cell>
        </row>
      </sheetData>
      <sheetData sheetId="81">
        <row r="24">
          <cell r="B24" t="str">
            <v>수평곡관</v>
          </cell>
        </row>
      </sheetData>
      <sheetData sheetId="82">
        <row r="24">
          <cell r="B24" t="str">
            <v>수평곡관</v>
          </cell>
        </row>
      </sheetData>
      <sheetData sheetId="83">
        <row r="24">
          <cell r="B24" t="str">
            <v>수평곡관</v>
          </cell>
        </row>
      </sheetData>
      <sheetData sheetId="84">
        <row r="24">
          <cell r="B24" t="str">
            <v>수평곡관</v>
          </cell>
        </row>
      </sheetData>
      <sheetData sheetId="85">
        <row r="24">
          <cell r="B24" t="str">
            <v>수평곡관</v>
          </cell>
        </row>
      </sheetData>
      <sheetData sheetId="86">
        <row r="24">
          <cell r="B24" t="str">
            <v>수평곡관</v>
          </cell>
        </row>
      </sheetData>
      <sheetData sheetId="87">
        <row r="24">
          <cell r="B24" t="str">
            <v>수평곡관</v>
          </cell>
        </row>
      </sheetData>
      <sheetData sheetId="88">
        <row r="24">
          <cell r="B24" t="str">
            <v>수평곡관</v>
          </cell>
        </row>
      </sheetData>
      <sheetData sheetId="89">
        <row r="24">
          <cell r="B24" t="str">
            <v>수평곡관</v>
          </cell>
        </row>
      </sheetData>
      <sheetData sheetId="90">
        <row r="24">
          <cell r="B24" t="str">
            <v>수평곡관</v>
          </cell>
        </row>
      </sheetData>
      <sheetData sheetId="91">
        <row r="24">
          <cell r="B24" t="str">
            <v>수평곡관</v>
          </cell>
        </row>
      </sheetData>
      <sheetData sheetId="92">
        <row r="24">
          <cell r="B24" t="str">
            <v>수평곡관</v>
          </cell>
        </row>
      </sheetData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>
        <row r="24">
          <cell r="B24" t="str">
            <v>수평곡관</v>
          </cell>
        </row>
      </sheetData>
      <sheetData sheetId="119">
        <row r="24">
          <cell r="B24" t="str">
            <v>수평곡관</v>
          </cell>
        </row>
      </sheetData>
      <sheetData sheetId="120">
        <row r="24">
          <cell r="B24" t="str">
            <v>수평곡관</v>
          </cell>
        </row>
      </sheetData>
      <sheetData sheetId="121">
        <row r="24">
          <cell r="B24" t="str">
            <v>수평곡관</v>
          </cell>
        </row>
      </sheetData>
      <sheetData sheetId="122">
        <row r="24">
          <cell r="B24" t="str">
            <v>수평곡관</v>
          </cell>
        </row>
      </sheetData>
      <sheetData sheetId="123">
        <row r="24">
          <cell r="B24" t="str">
            <v>수평곡관</v>
          </cell>
        </row>
      </sheetData>
      <sheetData sheetId="124">
        <row r="24">
          <cell r="B24" t="str">
            <v>수평곡관</v>
          </cell>
        </row>
      </sheetData>
      <sheetData sheetId="125">
        <row r="24">
          <cell r="B24" t="str">
            <v>수평곡관</v>
          </cell>
        </row>
      </sheetData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 refreshError="1"/>
      <sheetData sheetId="576" refreshError="1"/>
      <sheetData sheetId="577" refreshError="1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/>
      <sheetData sheetId="1574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/>
      <sheetData sheetId="1596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/>
      <sheetData sheetId="1617"/>
      <sheetData sheetId="1618" refreshError="1"/>
      <sheetData sheetId="1619" refreshError="1"/>
      <sheetData sheetId="1620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/>
      <sheetData sheetId="1881"/>
      <sheetData sheetId="1882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 refreshError="1"/>
      <sheetData sheetId="1953"/>
      <sheetData sheetId="1954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/>
      <sheetData sheetId="1992" refreshError="1"/>
      <sheetData sheetId="1993" refreshError="1"/>
      <sheetData sheetId="1994" refreshError="1"/>
      <sheetData sheetId="1995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>
        <row r="24">
          <cell r="I24">
            <v>0</v>
          </cell>
        </row>
      </sheetData>
      <sheetData sheetId="2020">
        <row r="24">
          <cell r="I24">
            <v>0</v>
          </cell>
        </row>
      </sheetData>
      <sheetData sheetId="2021">
        <row r="24">
          <cell r="I24">
            <v>0</v>
          </cell>
        </row>
      </sheetData>
      <sheetData sheetId="2022" refreshError="1"/>
      <sheetData sheetId="2023" refreshError="1"/>
      <sheetData sheetId="2024" refreshError="1"/>
      <sheetData sheetId="2025">
        <row r="24">
          <cell r="I24">
            <v>0</v>
          </cell>
        </row>
      </sheetData>
      <sheetData sheetId="2026" refreshError="1"/>
      <sheetData sheetId="2027" refreshError="1"/>
      <sheetData sheetId="2028" refreshError="1"/>
      <sheetData sheetId="2029" refreshError="1"/>
      <sheetData sheetId="2030">
        <row r="24">
          <cell r="B24" t="str">
            <v>수평곡관</v>
          </cell>
        </row>
      </sheetData>
      <sheetData sheetId="2031">
        <row r="24">
          <cell r="B24" t="str">
            <v>수평곡관</v>
          </cell>
        </row>
      </sheetData>
      <sheetData sheetId="2032"/>
      <sheetData sheetId="2033">
        <row r="24">
          <cell r="B24" t="str">
            <v>수평곡관</v>
          </cell>
        </row>
      </sheetData>
      <sheetData sheetId="2034">
        <row r="24">
          <cell r="B24" t="str">
            <v>수평곡관</v>
          </cell>
        </row>
      </sheetData>
      <sheetData sheetId="2035">
        <row r="24">
          <cell r="B24" t="str">
            <v>수평곡관</v>
          </cell>
        </row>
      </sheetData>
      <sheetData sheetId="2036">
        <row r="24">
          <cell r="B24" t="str">
            <v>수평곡관</v>
          </cell>
        </row>
      </sheetData>
      <sheetData sheetId="2037">
        <row r="24">
          <cell r="B24" t="str">
            <v>수평곡관</v>
          </cell>
        </row>
      </sheetData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 refreshError="1"/>
      <sheetData sheetId="2067"/>
      <sheetData sheetId="2068" refreshError="1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 refreshError="1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 refreshError="1"/>
      <sheetData sheetId="2107"/>
      <sheetData sheetId="2108" refreshError="1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>
        <row r="24">
          <cell r="I24">
            <v>0</v>
          </cell>
        </row>
      </sheetData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/>
      <sheetData sheetId="2572"/>
      <sheetData sheetId="2573"/>
      <sheetData sheetId="2574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/>
      <sheetData sheetId="2637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/>
      <sheetData sheetId="2873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/>
      <sheetData sheetId="2907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>
        <row r="24">
          <cell r="B24" t="str">
            <v>수평곡관</v>
          </cell>
        </row>
      </sheetData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>
        <row r="24">
          <cell r="I24">
            <v>0</v>
          </cell>
        </row>
      </sheetData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/>
      <sheetData sheetId="3126">
        <row r="24">
          <cell r="B24" t="str">
            <v>수평곡관</v>
          </cell>
        </row>
      </sheetData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>
        <row r="26">
          <cell r="E26" t="str">
            <v>일금육천구백육십이만팔천원정</v>
          </cell>
        </row>
      </sheetData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/>
      <sheetData sheetId="3562" refreshError="1"/>
      <sheetData sheetId="3563" refreshError="1"/>
      <sheetData sheetId="3564"/>
      <sheetData sheetId="3565" refreshError="1"/>
      <sheetData sheetId="3566" refreshError="1"/>
      <sheetData sheetId="3567" refreshError="1"/>
      <sheetData sheetId="3568" refreshError="1"/>
      <sheetData sheetId="3569"/>
      <sheetData sheetId="3570" refreshError="1"/>
      <sheetData sheetId="3571" refreshError="1"/>
      <sheetData sheetId="3572"/>
      <sheetData sheetId="3573"/>
      <sheetData sheetId="3574"/>
      <sheetData sheetId="3575"/>
      <sheetData sheetId="3576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/>
      <sheetData sheetId="3583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/>
      <sheetData sheetId="3591" refreshError="1"/>
      <sheetData sheetId="3592"/>
      <sheetData sheetId="3593" refreshError="1"/>
      <sheetData sheetId="3594"/>
      <sheetData sheetId="3595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/>
      <sheetData sheetId="3656" refreshError="1"/>
      <sheetData sheetId="3657" refreshError="1"/>
      <sheetData sheetId="3658"/>
      <sheetData sheetId="3659" refreshError="1"/>
      <sheetData sheetId="366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통단가"/>
      <sheetName val="공통단위당"/>
      <sheetName val="공토공단가"/>
      <sheetName val="공토공단위당"/>
      <sheetName val="공토공산출"/>
      <sheetName val="동원인원"/>
      <sheetName val="효성CB 1P기초"/>
      <sheetName val="DATE"/>
      <sheetName val="수량집계"/>
      <sheetName val="플랜트 설치"/>
      <sheetName val="조명시설"/>
      <sheetName val="주소"/>
    </sheetNames>
    <sheetDataSet>
      <sheetData sheetId="0"/>
      <sheetData sheetId="1"/>
      <sheetData sheetId="2"/>
      <sheetData sheetId="3">
        <row r="4">
          <cell r="A4">
            <v>1</v>
          </cell>
          <cell r="B4" t="str">
            <v>되메우기(토사)</v>
          </cell>
          <cell r="C4" t="str">
            <v>불도쟈19Ton</v>
          </cell>
          <cell r="D4">
            <v>14315</v>
          </cell>
          <cell r="E4">
            <v>11366</v>
          </cell>
          <cell r="F4">
            <v>23289</v>
          </cell>
          <cell r="G4">
            <v>103.15</v>
          </cell>
          <cell r="H4" t="str">
            <v>㎥</v>
          </cell>
          <cell r="I4">
            <v>138</v>
          </cell>
          <cell r="J4">
            <v>110</v>
          </cell>
          <cell r="K4">
            <v>225</v>
          </cell>
          <cell r="L4">
            <v>473</v>
          </cell>
        </row>
        <row r="5">
          <cell r="A5">
            <v>2</v>
          </cell>
          <cell r="B5" t="str">
            <v>되메우기(토사)</v>
          </cell>
          <cell r="C5" t="str">
            <v>백호우1.0㎥</v>
          </cell>
          <cell r="D5">
            <v>14315</v>
          </cell>
          <cell r="E5">
            <v>8320</v>
          </cell>
          <cell r="F5">
            <v>20406</v>
          </cell>
          <cell r="G5">
            <v>92.97</v>
          </cell>
          <cell r="H5" t="str">
            <v>㎥</v>
          </cell>
          <cell r="I5">
            <v>153</v>
          </cell>
          <cell r="J5">
            <v>89</v>
          </cell>
          <cell r="K5">
            <v>219</v>
          </cell>
          <cell r="L5">
            <v>461</v>
          </cell>
        </row>
        <row r="6">
          <cell r="A6">
            <v>3</v>
          </cell>
          <cell r="B6" t="str">
            <v>되메우기(토사)</v>
          </cell>
          <cell r="C6" t="str">
            <v>백호우0.7㎥</v>
          </cell>
          <cell r="D6">
            <v>14315</v>
          </cell>
          <cell r="E6">
            <v>4935</v>
          </cell>
          <cell r="F6">
            <v>16654</v>
          </cell>
          <cell r="G6">
            <v>71.28</v>
          </cell>
          <cell r="H6" t="str">
            <v>㎥</v>
          </cell>
          <cell r="I6">
            <v>200</v>
          </cell>
          <cell r="J6">
            <v>69</v>
          </cell>
          <cell r="K6">
            <v>233</v>
          </cell>
          <cell r="L6">
            <v>502</v>
          </cell>
        </row>
        <row r="7">
          <cell r="A7">
            <v>4</v>
          </cell>
          <cell r="B7" t="str">
            <v>되메움(토사)</v>
          </cell>
          <cell r="C7" t="str">
            <v>백호우0.4㎥</v>
          </cell>
          <cell r="D7">
            <v>14315</v>
          </cell>
          <cell r="E7">
            <v>4230</v>
          </cell>
          <cell r="F7">
            <v>10938</v>
          </cell>
          <cell r="G7">
            <v>45.26</v>
          </cell>
          <cell r="H7" t="str">
            <v>㎥</v>
          </cell>
          <cell r="I7">
            <v>316</v>
          </cell>
          <cell r="J7">
            <v>93</v>
          </cell>
          <cell r="K7">
            <v>241</v>
          </cell>
          <cell r="L7">
            <v>650</v>
          </cell>
        </row>
        <row r="8">
          <cell r="A8">
            <v>5</v>
          </cell>
          <cell r="B8" t="str">
            <v>표토제거(토사)</v>
          </cell>
          <cell r="C8" t="str">
            <v>불도쟈19Ton</v>
          </cell>
          <cell r="D8">
            <v>14315</v>
          </cell>
          <cell r="E8">
            <v>11366</v>
          </cell>
          <cell r="F8">
            <v>23289</v>
          </cell>
          <cell r="G8">
            <v>62.44</v>
          </cell>
          <cell r="H8" t="str">
            <v>㎥</v>
          </cell>
          <cell r="I8">
            <v>229</v>
          </cell>
          <cell r="J8">
            <v>182</v>
          </cell>
          <cell r="K8">
            <v>372</v>
          </cell>
          <cell r="L8">
            <v>783</v>
          </cell>
        </row>
        <row r="9">
          <cell r="A9">
            <v>6</v>
          </cell>
          <cell r="B9" t="str">
            <v>표토제거(토사)</v>
          </cell>
          <cell r="C9" t="str">
            <v>백호우0.7㎥</v>
          </cell>
          <cell r="D9">
            <v>14315</v>
          </cell>
          <cell r="E9">
            <v>4935</v>
          </cell>
          <cell r="F9">
            <v>16654</v>
          </cell>
          <cell r="G9">
            <v>47.52</v>
          </cell>
          <cell r="H9" t="str">
            <v>㎥</v>
          </cell>
          <cell r="I9">
            <v>301</v>
          </cell>
          <cell r="J9">
            <v>103</v>
          </cell>
          <cell r="K9">
            <v>350</v>
          </cell>
          <cell r="L9">
            <v>754</v>
          </cell>
        </row>
        <row r="10">
          <cell r="A10">
            <v>7</v>
          </cell>
          <cell r="B10" t="str">
            <v>표토제거(토사)</v>
          </cell>
          <cell r="C10" t="str">
            <v>백호우1.0㎥</v>
          </cell>
          <cell r="D10">
            <v>14315</v>
          </cell>
          <cell r="E10">
            <v>8320</v>
          </cell>
          <cell r="F10">
            <v>20406</v>
          </cell>
          <cell r="G10">
            <v>61.98</v>
          </cell>
          <cell r="H10" t="str">
            <v>㎥</v>
          </cell>
          <cell r="I10">
            <v>230</v>
          </cell>
          <cell r="J10">
            <v>134</v>
          </cell>
          <cell r="K10">
            <v>329</v>
          </cell>
          <cell r="L10">
            <v>693</v>
          </cell>
        </row>
        <row r="11">
          <cell r="A11">
            <v>8</v>
          </cell>
          <cell r="B11" t="str">
            <v>흙깍기(토사)</v>
          </cell>
          <cell r="C11" t="str">
            <v>불도쟈19Ton</v>
          </cell>
          <cell r="D11">
            <v>14315</v>
          </cell>
          <cell r="E11">
            <v>11366</v>
          </cell>
          <cell r="F11">
            <v>23289</v>
          </cell>
          <cell r="G11">
            <v>81.17</v>
          </cell>
          <cell r="H11" t="str">
            <v>㎥</v>
          </cell>
          <cell r="I11">
            <v>176</v>
          </cell>
          <cell r="J11">
            <v>140</v>
          </cell>
          <cell r="K11">
            <v>286</v>
          </cell>
          <cell r="L11">
            <v>602</v>
          </cell>
        </row>
        <row r="12">
          <cell r="A12">
            <v>9</v>
          </cell>
          <cell r="B12" t="str">
            <v>흙깍기(풍화대)</v>
          </cell>
          <cell r="C12" t="str">
            <v>불도쟈19Ton</v>
          </cell>
          <cell r="D12">
            <v>14315</v>
          </cell>
          <cell r="E12">
            <v>11366</v>
          </cell>
          <cell r="F12">
            <v>23289</v>
          </cell>
          <cell r="G12">
            <v>72.98</v>
          </cell>
          <cell r="H12" t="str">
            <v>㎥</v>
          </cell>
          <cell r="I12">
            <v>196</v>
          </cell>
          <cell r="J12">
            <v>155</v>
          </cell>
          <cell r="K12">
            <v>319</v>
          </cell>
          <cell r="L12">
            <v>670</v>
          </cell>
        </row>
        <row r="13">
          <cell r="A13">
            <v>10</v>
          </cell>
          <cell r="B13" t="str">
            <v>흙깍기(토사,습지)</v>
          </cell>
          <cell r="C13" t="str">
            <v>불도쟈13Ton</v>
          </cell>
          <cell r="D13">
            <v>14315</v>
          </cell>
          <cell r="E13">
            <v>7213</v>
          </cell>
          <cell r="F13">
            <v>21116</v>
          </cell>
          <cell r="G13">
            <v>38.4</v>
          </cell>
          <cell r="H13" t="str">
            <v>㎥</v>
          </cell>
          <cell r="I13">
            <v>372</v>
          </cell>
          <cell r="J13">
            <v>187</v>
          </cell>
          <cell r="K13">
            <v>549</v>
          </cell>
          <cell r="L13">
            <v>1108</v>
          </cell>
        </row>
        <row r="14">
          <cell r="A14">
            <v>11</v>
          </cell>
          <cell r="B14" t="str">
            <v>흙깍기(토사)</v>
          </cell>
          <cell r="C14" t="str">
            <v>백호우0.7㎥</v>
          </cell>
          <cell r="D14">
            <v>14315</v>
          </cell>
          <cell r="E14">
            <v>4935</v>
          </cell>
          <cell r="F14">
            <v>16654</v>
          </cell>
          <cell r="G14">
            <v>60.48</v>
          </cell>
          <cell r="H14" t="str">
            <v>㎥</v>
          </cell>
          <cell r="I14">
            <v>236</v>
          </cell>
          <cell r="J14">
            <v>81</v>
          </cell>
          <cell r="K14">
            <v>275</v>
          </cell>
          <cell r="L14">
            <v>592</v>
          </cell>
        </row>
        <row r="15">
          <cell r="A15">
            <v>12</v>
          </cell>
          <cell r="B15" t="str">
            <v>흙깍기(토사)</v>
          </cell>
          <cell r="C15" t="str">
            <v>백호우1.0㎥</v>
          </cell>
          <cell r="D15">
            <v>14315</v>
          </cell>
          <cell r="E15">
            <v>8320</v>
          </cell>
          <cell r="F15">
            <v>20406</v>
          </cell>
          <cell r="G15">
            <v>78.89</v>
          </cell>
          <cell r="H15" t="str">
            <v>㎥</v>
          </cell>
          <cell r="I15">
            <v>181</v>
          </cell>
          <cell r="J15">
            <v>105</v>
          </cell>
          <cell r="K15">
            <v>258</v>
          </cell>
          <cell r="L15">
            <v>544</v>
          </cell>
        </row>
        <row r="16">
          <cell r="A16">
            <v>13</v>
          </cell>
          <cell r="B16" t="str">
            <v>흙깍기(풍화대)</v>
          </cell>
          <cell r="C16" t="str">
            <v>백호우0.7㎥</v>
          </cell>
          <cell r="D16">
            <v>14315</v>
          </cell>
          <cell r="E16">
            <v>4935</v>
          </cell>
          <cell r="F16">
            <v>17972</v>
          </cell>
          <cell r="G16">
            <v>42.84</v>
          </cell>
          <cell r="H16" t="str">
            <v>㎥</v>
          </cell>
          <cell r="I16">
            <v>334</v>
          </cell>
          <cell r="J16">
            <v>115</v>
          </cell>
          <cell r="K16">
            <v>419</v>
          </cell>
          <cell r="L16">
            <v>868</v>
          </cell>
        </row>
        <row r="17">
          <cell r="A17">
            <v>14</v>
          </cell>
          <cell r="B17" t="str">
            <v>흙깍기(풍화대)</v>
          </cell>
          <cell r="C17" t="str">
            <v>백호우1.0㎥</v>
          </cell>
          <cell r="D17">
            <v>14315</v>
          </cell>
          <cell r="E17">
            <v>8320</v>
          </cell>
          <cell r="F17">
            <v>22021</v>
          </cell>
          <cell r="G17">
            <v>55.88</v>
          </cell>
          <cell r="H17" t="str">
            <v>㎥</v>
          </cell>
          <cell r="I17">
            <v>256</v>
          </cell>
          <cell r="J17">
            <v>148</v>
          </cell>
          <cell r="K17">
            <v>394</v>
          </cell>
          <cell r="L17">
            <v>798</v>
          </cell>
        </row>
        <row r="18">
          <cell r="A18">
            <v>15</v>
          </cell>
          <cell r="B18" t="str">
            <v>터파기(토사)</v>
          </cell>
          <cell r="C18" t="str">
            <v>백호우0.7㎥</v>
          </cell>
          <cell r="D18">
            <v>14315</v>
          </cell>
          <cell r="E18">
            <v>4935</v>
          </cell>
          <cell r="F18">
            <v>16654</v>
          </cell>
          <cell r="G18">
            <v>56.16</v>
          </cell>
          <cell r="H18" t="str">
            <v>㎥</v>
          </cell>
          <cell r="I18">
            <v>254</v>
          </cell>
          <cell r="J18">
            <v>87</v>
          </cell>
          <cell r="K18">
            <v>296</v>
          </cell>
          <cell r="L18">
            <v>637</v>
          </cell>
        </row>
        <row r="19">
          <cell r="A19">
            <v>16</v>
          </cell>
          <cell r="B19" t="str">
            <v>터파기(풍화대)</v>
          </cell>
          <cell r="C19" t="str">
            <v>백호우0.7㎥</v>
          </cell>
          <cell r="D19">
            <v>14315</v>
          </cell>
          <cell r="E19">
            <v>4935</v>
          </cell>
          <cell r="F19">
            <v>17972</v>
          </cell>
          <cell r="G19">
            <v>39.270000000000003</v>
          </cell>
          <cell r="H19" t="str">
            <v>㎥</v>
          </cell>
          <cell r="I19">
            <v>364</v>
          </cell>
          <cell r="J19">
            <v>125</v>
          </cell>
          <cell r="K19">
            <v>457</v>
          </cell>
          <cell r="L19">
            <v>946</v>
          </cell>
        </row>
        <row r="20">
          <cell r="A20">
            <v>17</v>
          </cell>
          <cell r="B20" t="str">
            <v>터파기(전석)</v>
          </cell>
          <cell r="C20" t="str">
            <v>백호우0.7㎥</v>
          </cell>
          <cell r="D20">
            <v>14315</v>
          </cell>
          <cell r="E20">
            <v>4935</v>
          </cell>
          <cell r="F20">
            <v>17972</v>
          </cell>
          <cell r="G20">
            <v>18.48</v>
          </cell>
          <cell r="H20" t="str">
            <v>㎥</v>
          </cell>
          <cell r="I20">
            <v>774</v>
          </cell>
          <cell r="J20">
            <v>267</v>
          </cell>
          <cell r="K20">
            <v>972</v>
          </cell>
          <cell r="L20">
            <v>2013</v>
          </cell>
        </row>
        <row r="21">
          <cell r="A21">
            <v>18</v>
          </cell>
          <cell r="B21" t="str">
            <v>터파기(토사)</v>
          </cell>
          <cell r="C21" t="str">
            <v>백호우0.4㎥</v>
          </cell>
          <cell r="D21">
            <v>14315</v>
          </cell>
          <cell r="E21">
            <v>4230</v>
          </cell>
          <cell r="F21">
            <v>10938</v>
          </cell>
          <cell r="G21">
            <v>42.12</v>
          </cell>
          <cell r="H21" t="str">
            <v>㎥</v>
          </cell>
          <cell r="I21">
            <v>339</v>
          </cell>
          <cell r="J21">
            <v>100</v>
          </cell>
          <cell r="K21">
            <v>259</v>
          </cell>
          <cell r="L21">
            <v>698</v>
          </cell>
        </row>
        <row r="22">
          <cell r="A22">
            <v>19</v>
          </cell>
          <cell r="B22" t="str">
            <v>터파기(토사,습지)</v>
          </cell>
          <cell r="C22" t="str">
            <v>백호우0.7㎥</v>
          </cell>
          <cell r="D22">
            <v>14315</v>
          </cell>
          <cell r="E22">
            <v>4935</v>
          </cell>
          <cell r="F22">
            <v>17287</v>
          </cell>
          <cell r="G22">
            <v>56.16</v>
          </cell>
          <cell r="H22" t="str">
            <v>㎥</v>
          </cell>
          <cell r="I22">
            <v>254</v>
          </cell>
          <cell r="J22">
            <v>87</v>
          </cell>
          <cell r="K22">
            <v>307</v>
          </cell>
          <cell r="L22">
            <v>648</v>
          </cell>
        </row>
        <row r="23">
          <cell r="A23">
            <v>20</v>
          </cell>
          <cell r="B23" t="str">
            <v>집석</v>
          </cell>
          <cell r="C23" t="str">
            <v>불도쟈19Ton</v>
          </cell>
          <cell r="D23">
            <v>14315</v>
          </cell>
          <cell r="E23">
            <v>11366</v>
          </cell>
          <cell r="F23">
            <v>23289</v>
          </cell>
          <cell r="G23">
            <v>42.07</v>
          </cell>
          <cell r="H23" t="str">
            <v>㎥</v>
          </cell>
          <cell r="I23">
            <v>340</v>
          </cell>
          <cell r="J23">
            <v>270</v>
          </cell>
          <cell r="K23">
            <v>553</v>
          </cell>
          <cell r="L23">
            <v>1163</v>
          </cell>
        </row>
        <row r="24">
          <cell r="A24">
            <v>21</v>
          </cell>
          <cell r="B24" t="str">
            <v>유용토운반(토사,L=25m)</v>
          </cell>
          <cell r="C24" t="str">
            <v>경운기</v>
          </cell>
          <cell r="D24">
            <v>7747</v>
          </cell>
          <cell r="E24">
            <v>47.753999999999998</v>
          </cell>
          <cell r="F24">
            <v>558</v>
          </cell>
          <cell r="G24">
            <v>2.15</v>
          </cell>
          <cell r="H24" t="str">
            <v>㎥</v>
          </cell>
          <cell r="I24">
            <v>3603</v>
          </cell>
          <cell r="J24">
            <v>22</v>
          </cell>
          <cell r="K24">
            <v>259</v>
          </cell>
          <cell r="L24">
            <v>3884</v>
          </cell>
        </row>
        <row r="25">
          <cell r="A25">
            <v>22</v>
          </cell>
          <cell r="B25" t="str">
            <v>유용토운반(토사,L=45m)</v>
          </cell>
          <cell r="C25" t="str">
            <v>경운기</v>
          </cell>
          <cell r="D25">
            <v>7747</v>
          </cell>
          <cell r="E25">
            <v>84.896000000000001</v>
          </cell>
          <cell r="F25">
            <v>558</v>
          </cell>
          <cell r="G25">
            <v>2.04</v>
          </cell>
          <cell r="H25" t="str">
            <v>㎥</v>
          </cell>
          <cell r="I25">
            <v>3797</v>
          </cell>
          <cell r="J25">
            <v>41</v>
          </cell>
          <cell r="K25">
            <v>273</v>
          </cell>
          <cell r="L25">
            <v>4111</v>
          </cell>
        </row>
        <row r="26">
          <cell r="A26">
            <v>23</v>
          </cell>
          <cell r="B26" t="str">
            <v>유용토운반(토사,L=112m)</v>
          </cell>
          <cell r="C26" t="str">
            <v>경운기</v>
          </cell>
          <cell r="D26">
            <v>7747</v>
          </cell>
          <cell r="E26">
            <v>184.19399999999999</v>
          </cell>
          <cell r="F26">
            <v>558</v>
          </cell>
          <cell r="G26">
            <v>1.74</v>
          </cell>
          <cell r="H26" t="str">
            <v>㎥</v>
          </cell>
          <cell r="I26">
            <v>4452</v>
          </cell>
          <cell r="J26">
            <v>105</v>
          </cell>
          <cell r="K26">
            <v>320</v>
          </cell>
          <cell r="L26">
            <v>4877</v>
          </cell>
        </row>
        <row r="27">
          <cell r="A27">
            <v>24</v>
          </cell>
          <cell r="B27" t="str">
            <v>잔토처리</v>
          </cell>
          <cell r="C27" t="str">
            <v>백호우0.7㎥</v>
          </cell>
          <cell r="D27">
            <v>14315</v>
          </cell>
          <cell r="E27">
            <v>4935</v>
          </cell>
          <cell r="F27">
            <v>16654</v>
          </cell>
          <cell r="G27">
            <v>79.2</v>
          </cell>
          <cell r="H27" t="str">
            <v>㎥</v>
          </cell>
          <cell r="I27">
            <v>180</v>
          </cell>
          <cell r="J27">
            <v>62</v>
          </cell>
          <cell r="K27">
            <v>210</v>
          </cell>
          <cell r="L27">
            <v>452</v>
          </cell>
        </row>
        <row r="28">
          <cell r="A28">
            <v>25</v>
          </cell>
          <cell r="B28" t="str">
            <v>잔토처리</v>
          </cell>
          <cell r="C28" t="str">
            <v>백호우0.4㎥</v>
          </cell>
          <cell r="D28">
            <v>14315</v>
          </cell>
          <cell r="E28">
            <v>4230</v>
          </cell>
          <cell r="F28">
            <v>10938</v>
          </cell>
          <cell r="G28">
            <v>45.26</v>
          </cell>
          <cell r="H28" t="str">
            <v>㎥</v>
          </cell>
          <cell r="I28">
            <v>316</v>
          </cell>
          <cell r="J28">
            <v>93</v>
          </cell>
          <cell r="K28">
            <v>241</v>
          </cell>
          <cell r="L28">
            <v>650</v>
          </cell>
        </row>
        <row r="29">
          <cell r="A29">
            <v>26</v>
          </cell>
          <cell r="B29" t="str">
            <v>뒷채움(토사)</v>
          </cell>
          <cell r="C29" t="str">
            <v>불도쟈19Ton</v>
          </cell>
          <cell r="D29">
            <v>14315</v>
          </cell>
          <cell r="E29">
            <v>11366</v>
          </cell>
          <cell r="F29">
            <v>23289</v>
          </cell>
          <cell r="G29">
            <v>114.61</v>
          </cell>
          <cell r="H29" t="str">
            <v>㎥</v>
          </cell>
          <cell r="I29">
            <v>124</v>
          </cell>
          <cell r="J29">
            <v>99</v>
          </cell>
          <cell r="K29">
            <v>203</v>
          </cell>
          <cell r="L29">
            <v>426</v>
          </cell>
        </row>
        <row r="30">
          <cell r="A30">
            <v>27</v>
          </cell>
          <cell r="B30" t="str">
            <v>뒷채움(토사)</v>
          </cell>
          <cell r="C30" t="str">
            <v>백호우1.0㎥</v>
          </cell>
          <cell r="D30">
            <v>14315</v>
          </cell>
          <cell r="E30">
            <v>8320</v>
          </cell>
          <cell r="F30">
            <v>20406</v>
          </cell>
          <cell r="G30">
            <v>103.3</v>
          </cell>
          <cell r="H30" t="str">
            <v>㎥</v>
          </cell>
          <cell r="I30">
            <v>138</v>
          </cell>
          <cell r="J30">
            <v>80</v>
          </cell>
          <cell r="K30">
            <v>197</v>
          </cell>
          <cell r="L30">
            <v>415</v>
          </cell>
        </row>
        <row r="31">
          <cell r="A31">
            <v>28</v>
          </cell>
          <cell r="B31" t="str">
            <v>뒷채움(토사)</v>
          </cell>
          <cell r="C31" t="str">
            <v>백호우0.7㎥</v>
          </cell>
          <cell r="D31">
            <v>14315</v>
          </cell>
          <cell r="E31">
            <v>4935</v>
          </cell>
          <cell r="F31">
            <v>16654</v>
          </cell>
          <cell r="G31">
            <v>79.2</v>
          </cell>
          <cell r="H31" t="str">
            <v>㎥</v>
          </cell>
          <cell r="I31">
            <v>180</v>
          </cell>
          <cell r="J31">
            <v>62</v>
          </cell>
          <cell r="K31">
            <v>210</v>
          </cell>
          <cell r="L31">
            <v>452</v>
          </cell>
        </row>
        <row r="32">
          <cell r="A32">
            <v>29</v>
          </cell>
          <cell r="B32" t="str">
            <v>콘크리트캇타</v>
          </cell>
          <cell r="D32">
            <v>9131</v>
          </cell>
          <cell r="E32">
            <v>6722</v>
          </cell>
          <cell r="F32">
            <v>1228</v>
          </cell>
          <cell r="G32">
            <v>30</v>
          </cell>
          <cell r="H32" t="str">
            <v>M</v>
          </cell>
          <cell r="I32">
            <v>304</v>
          </cell>
          <cell r="J32">
            <v>224</v>
          </cell>
          <cell r="K32">
            <v>40</v>
          </cell>
          <cell r="L32">
            <v>568</v>
          </cell>
        </row>
        <row r="33">
          <cell r="A33">
            <v>30</v>
          </cell>
          <cell r="B33" t="str">
            <v>단면유용</v>
          </cell>
          <cell r="C33" t="str">
            <v>불도쟈19Ton</v>
          </cell>
          <cell r="D33">
            <v>14315</v>
          </cell>
          <cell r="E33">
            <v>11366</v>
          </cell>
          <cell r="F33">
            <v>23289</v>
          </cell>
          <cell r="G33">
            <v>96</v>
          </cell>
          <cell r="H33" t="str">
            <v>㎥</v>
          </cell>
          <cell r="I33">
            <v>149</v>
          </cell>
          <cell r="J33">
            <v>118</v>
          </cell>
          <cell r="K33">
            <v>242</v>
          </cell>
          <cell r="L33">
            <v>509</v>
          </cell>
        </row>
        <row r="34">
          <cell r="A34">
            <v>31</v>
          </cell>
          <cell r="B34" t="str">
            <v>종단유용(L=00m)</v>
          </cell>
          <cell r="C34" t="str">
            <v>불도쟈19Ton</v>
          </cell>
          <cell r="D34">
            <v>14315</v>
          </cell>
          <cell r="E34">
            <v>11366</v>
          </cell>
          <cell r="F34">
            <v>23289</v>
          </cell>
          <cell r="G34">
            <v>88.56</v>
          </cell>
          <cell r="H34" t="str">
            <v>㎥</v>
          </cell>
          <cell r="I34">
            <v>161</v>
          </cell>
          <cell r="J34">
            <v>128</v>
          </cell>
          <cell r="K34">
            <v>262</v>
          </cell>
          <cell r="L34">
            <v>551</v>
          </cell>
        </row>
        <row r="35">
          <cell r="A35">
            <v>32</v>
          </cell>
          <cell r="B35" t="str">
            <v>종단유용(L=45m)</v>
          </cell>
          <cell r="C35" t="str">
            <v>불도쟈19Ton</v>
          </cell>
          <cell r="D35">
            <v>14315</v>
          </cell>
          <cell r="E35">
            <v>11366</v>
          </cell>
          <cell r="F35">
            <v>23289</v>
          </cell>
          <cell r="G35">
            <v>42.84</v>
          </cell>
          <cell r="H35" t="str">
            <v>㎥</v>
          </cell>
          <cell r="I35">
            <v>334</v>
          </cell>
          <cell r="J35">
            <v>265</v>
          </cell>
          <cell r="K35">
            <v>543</v>
          </cell>
          <cell r="L35">
            <v>1142</v>
          </cell>
        </row>
        <row r="36">
          <cell r="A36">
            <v>33</v>
          </cell>
          <cell r="B36" t="str">
            <v>종단유용(L=112m)</v>
          </cell>
          <cell r="C36" t="str">
            <v>백호우0.7㎥</v>
          </cell>
          <cell r="D36">
            <v>14315</v>
          </cell>
          <cell r="E36">
            <v>4935</v>
          </cell>
          <cell r="F36">
            <v>16654</v>
          </cell>
          <cell r="G36">
            <v>62.07</v>
          </cell>
          <cell r="H36" t="str">
            <v>㎥</v>
          </cell>
          <cell r="I36">
            <v>230</v>
          </cell>
          <cell r="J36">
            <v>79</v>
          </cell>
          <cell r="K36">
            <v>268</v>
          </cell>
          <cell r="L36">
            <v>577</v>
          </cell>
        </row>
        <row r="37">
          <cell r="A37">
            <v>34</v>
          </cell>
          <cell r="C37" t="str">
            <v>덤프8Ton</v>
          </cell>
          <cell r="D37">
            <v>8437</v>
          </cell>
          <cell r="E37">
            <v>6714</v>
          </cell>
          <cell r="F37">
            <v>7563</v>
          </cell>
          <cell r="G37">
            <v>33.53</v>
          </cell>
          <cell r="H37" t="str">
            <v>㎥</v>
          </cell>
          <cell r="I37">
            <v>251</v>
          </cell>
          <cell r="J37">
            <v>200</v>
          </cell>
          <cell r="K37">
            <v>225</v>
          </cell>
          <cell r="L37">
            <v>676</v>
          </cell>
        </row>
        <row r="38">
          <cell r="A38">
            <v>35</v>
          </cell>
          <cell r="B38" t="str">
            <v>순성토(용수로)</v>
          </cell>
          <cell r="C38" t="str">
            <v>백호우1.0㎥</v>
          </cell>
          <cell r="D38">
            <v>14315</v>
          </cell>
          <cell r="E38">
            <v>8320</v>
          </cell>
          <cell r="F38">
            <v>20406</v>
          </cell>
          <cell r="G38">
            <v>114.15</v>
          </cell>
          <cell r="H38" t="str">
            <v>㎥</v>
          </cell>
          <cell r="I38">
            <v>125</v>
          </cell>
          <cell r="J38">
            <v>72</v>
          </cell>
          <cell r="K38">
            <v>178</v>
          </cell>
          <cell r="L38">
            <v>375</v>
          </cell>
        </row>
        <row r="39">
          <cell r="A39">
            <v>36</v>
          </cell>
          <cell r="C39" t="str">
            <v>덤프8Ton</v>
          </cell>
          <cell r="D39">
            <v>8437</v>
          </cell>
          <cell r="E39">
            <v>6714</v>
          </cell>
          <cell r="F39">
            <v>7563</v>
          </cell>
          <cell r="G39">
            <v>7.64</v>
          </cell>
          <cell r="H39" t="str">
            <v>㎥</v>
          </cell>
          <cell r="I39">
            <v>1104</v>
          </cell>
          <cell r="J39">
            <v>878</v>
          </cell>
          <cell r="K39">
            <v>989</v>
          </cell>
          <cell r="L39">
            <v>2971</v>
          </cell>
        </row>
        <row r="40">
          <cell r="A40">
            <v>37</v>
          </cell>
          <cell r="B40" t="str">
            <v>블럭운반</v>
          </cell>
          <cell r="C40" t="str">
            <v>경운기</v>
          </cell>
          <cell r="D40">
            <v>7747</v>
          </cell>
          <cell r="E40">
            <v>140.22999999999999</v>
          </cell>
          <cell r="F40">
            <v>558</v>
          </cell>
          <cell r="G40">
            <v>16.239999999999998</v>
          </cell>
          <cell r="H40" t="str">
            <v>㎡</v>
          </cell>
          <cell r="I40">
            <v>477</v>
          </cell>
          <cell r="J40">
            <v>8</v>
          </cell>
          <cell r="K40">
            <v>34</v>
          </cell>
          <cell r="L40">
            <v>519</v>
          </cell>
          <cell r="M40">
            <v>0.01</v>
          </cell>
        </row>
        <row r="41">
          <cell r="A41">
            <v>38</v>
          </cell>
          <cell r="B41" t="str">
            <v>콤팩터다짐</v>
          </cell>
          <cell r="C41" t="str">
            <v>프레이트콤팩터</v>
          </cell>
          <cell r="D41">
            <v>7747</v>
          </cell>
          <cell r="E41">
            <v>1200</v>
          </cell>
          <cell r="F41">
            <v>545</v>
          </cell>
          <cell r="G41">
            <v>9</v>
          </cell>
          <cell r="H41" t="str">
            <v>㎥</v>
          </cell>
          <cell r="I41">
            <v>860</v>
          </cell>
          <cell r="J41">
            <v>133</v>
          </cell>
          <cell r="K41">
            <v>60</v>
          </cell>
          <cell r="L41">
            <v>1053</v>
          </cell>
        </row>
        <row r="42">
          <cell r="A42">
            <v>39</v>
          </cell>
          <cell r="B42" t="str">
            <v>사리부설및다짐</v>
          </cell>
          <cell r="C42" t="str">
            <v>불도쟈12Ton</v>
          </cell>
          <cell r="D42">
            <v>14315</v>
          </cell>
          <cell r="E42">
            <v>6638</v>
          </cell>
          <cell r="F42">
            <v>19393</v>
          </cell>
          <cell r="G42">
            <v>112</v>
          </cell>
          <cell r="H42" t="str">
            <v>㎥</v>
          </cell>
          <cell r="I42">
            <v>127</v>
          </cell>
          <cell r="J42">
            <v>59</v>
          </cell>
          <cell r="K42">
            <v>173</v>
          </cell>
          <cell r="L42">
            <v>359</v>
          </cell>
        </row>
        <row r="43">
          <cell r="A43">
            <v>40</v>
          </cell>
          <cell r="B43" t="str">
            <v>사리부설(부설)</v>
          </cell>
          <cell r="C43" t="str">
            <v>모터그레이더3.6m</v>
          </cell>
          <cell r="D43">
            <v>14315</v>
          </cell>
          <cell r="E43">
            <v>16736</v>
          </cell>
          <cell r="F43">
            <v>19376</v>
          </cell>
          <cell r="G43">
            <v>133.16</v>
          </cell>
          <cell r="H43" t="str">
            <v>㎥</v>
          </cell>
          <cell r="I43">
            <v>107</v>
          </cell>
          <cell r="J43">
            <v>125</v>
          </cell>
          <cell r="K43">
            <v>145</v>
          </cell>
          <cell r="L43">
            <v>377</v>
          </cell>
        </row>
        <row r="44">
          <cell r="A44">
            <v>41</v>
          </cell>
          <cell r="B44" t="str">
            <v>사리부설(다짐)</v>
          </cell>
          <cell r="C44" t="str">
            <v>진동로울러10T</v>
          </cell>
          <cell r="D44">
            <v>11059</v>
          </cell>
          <cell r="E44">
            <v>6379</v>
          </cell>
          <cell r="F44">
            <v>24256</v>
          </cell>
          <cell r="G44">
            <v>114</v>
          </cell>
          <cell r="H44" t="str">
            <v>㎥</v>
          </cell>
          <cell r="I44">
            <v>97</v>
          </cell>
          <cell r="J44">
            <v>55</v>
          </cell>
          <cell r="K44">
            <v>212</v>
          </cell>
          <cell r="L44">
            <v>364</v>
          </cell>
        </row>
        <row r="45">
          <cell r="A45">
            <v>42</v>
          </cell>
          <cell r="B45" t="str">
            <v>선별및집석</v>
          </cell>
          <cell r="C45" t="str">
            <v>백호1.0㎥</v>
          </cell>
          <cell r="D45">
            <v>14315</v>
          </cell>
          <cell r="E45">
            <v>8320</v>
          </cell>
          <cell r="F45">
            <v>23636</v>
          </cell>
          <cell r="G45">
            <v>26.82</v>
          </cell>
          <cell r="H45" t="str">
            <v>㎥</v>
          </cell>
          <cell r="I45">
            <v>533</v>
          </cell>
          <cell r="J45">
            <v>310</v>
          </cell>
          <cell r="K45">
            <v>881</v>
          </cell>
          <cell r="L45">
            <v>1724</v>
          </cell>
        </row>
        <row r="46">
          <cell r="A46">
            <v>43</v>
          </cell>
          <cell r="B46" t="str">
            <v>사석(적재)</v>
          </cell>
          <cell r="C46" t="str">
            <v>백호1.0㎥</v>
          </cell>
          <cell r="D46">
            <v>14315</v>
          </cell>
          <cell r="E46">
            <v>8320</v>
          </cell>
          <cell r="F46">
            <v>23636</v>
          </cell>
          <cell r="G46">
            <v>37.76</v>
          </cell>
          <cell r="H46" t="str">
            <v>㎥</v>
          </cell>
          <cell r="I46">
            <v>379</v>
          </cell>
          <cell r="J46">
            <v>220</v>
          </cell>
          <cell r="K46">
            <v>625</v>
          </cell>
          <cell r="L46">
            <v>1224</v>
          </cell>
        </row>
        <row r="47">
          <cell r="A47">
            <v>44</v>
          </cell>
          <cell r="B47" t="str">
            <v>순사석(운반)</v>
          </cell>
          <cell r="C47" t="str">
            <v>덤프15.0Ton</v>
          </cell>
          <cell r="D47">
            <v>9131</v>
          </cell>
          <cell r="E47">
            <v>9334.2249999999985</v>
          </cell>
          <cell r="F47">
            <v>16578</v>
          </cell>
          <cell r="G47">
            <v>4.37</v>
          </cell>
          <cell r="H47" t="str">
            <v>㎥</v>
          </cell>
          <cell r="I47">
            <v>2089</v>
          </cell>
          <cell r="J47">
            <v>2135</v>
          </cell>
          <cell r="K47">
            <v>3793</v>
          </cell>
          <cell r="L47">
            <v>8017</v>
          </cell>
        </row>
        <row r="48">
          <cell r="A48">
            <v>45</v>
          </cell>
          <cell r="B48" t="str">
            <v>사석(투하)</v>
          </cell>
          <cell r="C48" t="str">
            <v>백호1.0㎥</v>
          </cell>
          <cell r="D48">
            <v>14315</v>
          </cell>
          <cell r="E48">
            <v>8320</v>
          </cell>
          <cell r="F48">
            <v>23636</v>
          </cell>
          <cell r="G48">
            <v>29.37</v>
          </cell>
          <cell r="H48" t="str">
            <v>㎥</v>
          </cell>
          <cell r="I48">
            <v>487</v>
          </cell>
          <cell r="J48">
            <v>283</v>
          </cell>
          <cell r="K48">
            <v>804</v>
          </cell>
          <cell r="L48">
            <v>1574</v>
          </cell>
        </row>
        <row r="49">
          <cell r="A49">
            <v>46</v>
          </cell>
          <cell r="B49" t="str">
            <v>가체절쌓기</v>
          </cell>
          <cell r="C49" t="str">
            <v>불도쟈19Ton</v>
          </cell>
          <cell r="D49">
            <v>14315</v>
          </cell>
          <cell r="E49">
            <v>11366</v>
          </cell>
          <cell r="F49">
            <v>23289</v>
          </cell>
          <cell r="G49">
            <v>73.06</v>
          </cell>
          <cell r="H49" t="str">
            <v>㎥</v>
          </cell>
          <cell r="I49">
            <v>195</v>
          </cell>
          <cell r="J49">
            <v>155</v>
          </cell>
          <cell r="K49">
            <v>318</v>
          </cell>
          <cell r="L49">
            <v>668</v>
          </cell>
        </row>
        <row r="50">
          <cell r="A50">
            <v>47</v>
          </cell>
          <cell r="B50" t="str">
            <v>가체절헐기</v>
          </cell>
          <cell r="C50" t="str">
            <v>불도쟈19Ton</v>
          </cell>
          <cell r="D50">
            <v>14315</v>
          </cell>
          <cell r="E50">
            <v>11366</v>
          </cell>
          <cell r="F50">
            <v>23289</v>
          </cell>
          <cell r="G50">
            <v>87.42</v>
          </cell>
          <cell r="H50" t="str">
            <v>㎥</v>
          </cell>
          <cell r="I50">
            <v>163</v>
          </cell>
          <cell r="J50">
            <v>130</v>
          </cell>
          <cell r="K50">
            <v>266</v>
          </cell>
          <cell r="L50">
            <v>559</v>
          </cell>
        </row>
        <row r="51">
          <cell r="A51">
            <v>48</v>
          </cell>
          <cell r="B51" t="str">
            <v>사토장고르기(토사)</v>
          </cell>
          <cell r="C51" t="str">
            <v>불도쟈19Ton</v>
          </cell>
          <cell r="D51">
            <v>14315</v>
          </cell>
          <cell r="E51">
            <v>11366</v>
          </cell>
          <cell r="F51">
            <v>23289</v>
          </cell>
          <cell r="G51">
            <v>122.8</v>
          </cell>
          <cell r="H51" t="str">
            <v>㎥</v>
          </cell>
          <cell r="I51">
            <v>116</v>
          </cell>
          <cell r="J51">
            <v>92</v>
          </cell>
          <cell r="K51">
            <v>189</v>
          </cell>
          <cell r="L51">
            <v>397</v>
          </cell>
        </row>
        <row r="52">
          <cell r="A52">
            <v>49</v>
          </cell>
          <cell r="B52" t="str">
            <v>사토(적재)</v>
          </cell>
          <cell r="C52" t="str">
            <v>백호1.0㎥</v>
          </cell>
          <cell r="D52">
            <v>14315</v>
          </cell>
          <cell r="E52">
            <v>8320</v>
          </cell>
          <cell r="F52">
            <v>20406</v>
          </cell>
          <cell r="G52">
            <v>88.7</v>
          </cell>
          <cell r="H52" t="str">
            <v>㎥</v>
          </cell>
          <cell r="I52">
            <v>161</v>
          </cell>
          <cell r="J52">
            <v>93</v>
          </cell>
          <cell r="K52">
            <v>230</v>
          </cell>
          <cell r="L52">
            <v>484</v>
          </cell>
        </row>
        <row r="53">
          <cell r="A53">
            <v>50</v>
          </cell>
          <cell r="B53" t="str">
            <v>사토(운반)</v>
          </cell>
          <cell r="C53" t="str">
            <v>덤프10.5Ton</v>
          </cell>
          <cell r="D53">
            <v>8437</v>
          </cell>
          <cell r="E53">
            <v>10180</v>
          </cell>
          <cell r="F53">
            <v>8399</v>
          </cell>
          <cell r="G53">
            <v>42.81</v>
          </cell>
          <cell r="H53" t="str">
            <v>㎥</v>
          </cell>
          <cell r="I53">
            <v>197</v>
          </cell>
          <cell r="J53">
            <v>237</v>
          </cell>
          <cell r="K53">
            <v>196</v>
          </cell>
          <cell r="L53">
            <v>630</v>
          </cell>
        </row>
        <row r="54">
          <cell r="A54">
            <v>51</v>
          </cell>
          <cell r="B54" t="str">
            <v>폐기물처리비(철근CON'C)</v>
          </cell>
          <cell r="C54" t="str">
            <v>적재 백호1.0</v>
          </cell>
          <cell r="D54">
            <v>14315</v>
          </cell>
          <cell r="E54">
            <v>8320</v>
          </cell>
          <cell r="F54">
            <v>20406</v>
          </cell>
          <cell r="G54">
            <v>79.2</v>
          </cell>
          <cell r="H54" t="str">
            <v>ton</v>
          </cell>
          <cell r="I54">
            <v>180</v>
          </cell>
          <cell r="J54">
            <v>105</v>
          </cell>
          <cell r="K54">
            <v>257</v>
          </cell>
          <cell r="L54">
            <v>542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공토공단위당"/>
      <sheetName val="단위자갈수량1"/>
      <sheetName val="TOTAL_BOQ"/>
      <sheetName val="표지"/>
      <sheetName val="Sheet1 (2)"/>
      <sheetName val="수량집계"/>
      <sheetName val="DATE"/>
      <sheetName val="규준틀"/>
      <sheetName val="역T형옹벽(3.0)"/>
      <sheetName val="교대"/>
      <sheetName val="흙쌓기도수로설치현황"/>
      <sheetName val="#REF"/>
      <sheetName val="진주방향"/>
      <sheetName val="3BL공동구 수량"/>
      <sheetName val="A-4"/>
      <sheetName val="G.R300경비"/>
      <sheetName val="변화치수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V8">
            <v>2075.1480999999999</v>
          </cell>
        </row>
        <row r="9">
          <cell r="AD9">
            <v>1.5</v>
          </cell>
          <cell r="AE9">
            <v>1.5</v>
          </cell>
        </row>
        <row r="10">
          <cell r="AC10" t="str">
            <v>1:</v>
          </cell>
          <cell r="AD10" t="str">
            <v>1:</v>
          </cell>
          <cell r="AE10">
            <v>1</v>
          </cell>
        </row>
        <row r="11">
          <cell r="V11">
            <v>689.42343600000004</v>
          </cell>
          <cell r="X11">
            <v>2.5</v>
          </cell>
          <cell r="Y11">
            <v>2.5</v>
          </cell>
        </row>
        <row r="12">
          <cell r="V12">
            <v>1866.3649999999998</v>
          </cell>
          <cell r="AD12">
            <v>1</v>
          </cell>
          <cell r="AE12">
            <v>1</v>
          </cell>
        </row>
        <row r="13"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AB16">
            <v>4</v>
          </cell>
          <cell r="AC16">
            <v>4</v>
          </cell>
        </row>
        <row r="17">
          <cell r="V17">
            <v>243</v>
          </cell>
        </row>
        <row r="18">
          <cell r="V18">
            <v>254.45999999999998</v>
          </cell>
        </row>
        <row r="19">
          <cell r="V19">
            <v>197.90999999999997</v>
          </cell>
        </row>
        <row r="20"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V21">
            <v>93.3</v>
          </cell>
        </row>
        <row r="22">
          <cell r="V22">
            <v>132.88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로그램"/>
      <sheetName val="예산서"/>
      <sheetName val="일위대가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내역"/>
      <sheetName val="토공(우물통,기타) "/>
      <sheetName val="수량산출서"/>
      <sheetName val="(C)원내역"/>
      <sheetName val="내역서"/>
      <sheetName val="내역서 (2)"/>
      <sheetName val="총괄내역서"/>
      <sheetName val="DATA"/>
      <sheetName val="데이타"/>
      <sheetName val="원가계산"/>
      <sheetName val="사급자재"/>
      <sheetName val="이토변실(A3-LINE)"/>
      <sheetName val="호표"/>
      <sheetName val="횡 연장"/>
      <sheetName val="공사비명세서"/>
      <sheetName val="ABUT수량-A1"/>
      <sheetName val="실행철강하도"/>
      <sheetName val="total"/>
      <sheetName val="노임단가"/>
      <sheetName val="지수"/>
      <sheetName val="일위대가표"/>
      <sheetName val="자료"/>
      <sheetName val="건축내역"/>
      <sheetName val="DATE"/>
      <sheetName val="수량산출"/>
      <sheetName val="sub"/>
      <sheetName val="(A)내역서"/>
      <sheetName val="값"/>
      <sheetName val="단"/>
      <sheetName val="안정성검토"/>
      <sheetName val="하중계산"/>
      <sheetName val="설계기준"/>
      <sheetName val="AV시스템"/>
      <sheetName val="총괄표"/>
      <sheetName val="대상공사(조달청)"/>
      <sheetName val="자료(통합)"/>
      <sheetName val="48일위"/>
      <sheetName val="48수량"/>
      <sheetName val="22수량"/>
      <sheetName val="49일위"/>
      <sheetName val="22일위"/>
      <sheetName val="49수량"/>
      <sheetName val="자재단가"/>
      <sheetName val="교각1"/>
      <sheetName val="JUCKEYK"/>
      <sheetName val="수목표준대가"/>
      <sheetName val="#REF"/>
      <sheetName val="경산"/>
      <sheetName val="Sheet1 (2)"/>
      <sheetName val="wall"/>
      <sheetName val="기계경비(시간당)"/>
      <sheetName val="램머"/>
      <sheetName val="실행내역 "/>
      <sheetName val="횡배수관집현황(2공구)"/>
      <sheetName val="산출내역서집계표"/>
      <sheetName val="웅진교-S2"/>
      <sheetName val="7단가"/>
      <sheetName val="단가산출"/>
      <sheetName val="토공(우물통,기타)_2"/>
      <sheetName val="내역서_(2)2"/>
      <sheetName val="횡_연장2"/>
      <sheetName val="토공(우물통,기타)_"/>
      <sheetName val="내역서_(2)"/>
      <sheetName val="횡_연장"/>
      <sheetName val="토공(우물통,기타)_1"/>
      <sheetName val="내역서_(2)1"/>
      <sheetName val="횡_연장1"/>
      <sheetName val="배관배선 단가조사"/>
      <sheetName val="일위대가목록"/>
      <sheetName val="하부철근수량"/>
      <sheetName val="밸브설치"/>
      <sheetName val="2000년1차"/>
      <sheetName val="적용기준"/>
      <sheetName val="단가산출서"/>
      <sheetName val="Sheet1"/>
      <sheetName val="TYPE1"/>
      <sheetName val="입력자료모음"/>
      <sheetName val="수목데이타 "/>
      <sheetName val="기초안정검토"/>
      <sheetName val="우배수"/>
      <sheetName val="설명"/>
      <sheetName val="98비정기소모"/>
      <sheetName val="단가_1_"/>
      <sheetName val="C1"/>
      <sheetName val="기성내역서표지"/>
      <sheetName val="교각별수량"/>
      <sheetName val="wing"/>
      <sheetName val="단가"/>
      <sheetName val="노임"/>
      <sheetName val="원가계산서(공사)"/>
      <sheetName val="구조물철거타공정이월"/>
      <sheetName val="식재가격"/>
      <sheetName val="식재총괄"/>
      <sheetName val="일위목록"/>
      <sheetName val="ⴭⴭⴭⴭⴭ"/>
      <sheetName val="DS기성최종"/>
      <sheetName val="DS설변내역서"/>
      <sheetName val="E.P.T수량산출서"/>
      <sheetName val="단가적용기준"/>
      <sheetName val="laroux"/>
      <sheetName val="중량산출"/>
      <sheetName val="PANEL 중량산출"/>
      <sheetName val="견적대비표"/>
      <sheetName val="단가대비표"/>
      <sheetName val="터널조도"/>
      <sheetName val="I一般比"/>
      <sheetName val="과천MAIN"/>
      <sheetName val="대비"/>
      <sheetName val="내역서(총)"/>
      <sheetName val="TEL"/>
      <sheetName val="plan&amp;section of foundation"/>
      <sheetName val="민속촌메뉴"/>
      <sheetName val="부대대비"/>
      <sheetName val="냉연집계"/>
      <sheetName val="Sheet3"/>
      <sheetName val="신우"/>
      <sheetName val="교각계산"/>
      <sheetName val="노원열병합  건축공사기성내역서"/>
      <sheetName val="N賃率-職"/>
      <sheetName val="실행내역서 "/>
      <sheetName val="sheets"/>
      <sheetName val="예산M12A"/>
      <sheetName val="일위대가목차"/>
      <sheetName val="경비_원본"/>
      <sheetName val="직재"/>
      <sheetName val="감가상각"/>
      <sheetName val="J直材4"/>
      <sheetName val="업무"/>
      <sheetName val="code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터파기및재료"/>
      <sheetName val="여과지동"/>
      <sheetName val="기초자료"/>
      <sheetName val="9GNG운반"/>
      <sheetName val="준검 내역서"/>
      <sheetName val="T13(P68~72,78)"/>
      <sheetName val="2"/>
      <sheetName val="여방토공 "/>
      <sheetName val="몰탈재료산출"/>
      <sheetName val="G.R300경비"/>
      <sheetName val="단면가정"/>
      <sheetName val="대로근거"/>
      <sheetName val="부하계산서"/>
      <sheetName val="CT "/>
      <sheetName val="발신정보"/>
      <sheetName val="기본일위"/>
      <sheetName val="2F 회의실견적(5_14 일대)"/>
      <sheetName val="NOMUBI"/>
      <sheetName val="sw1"/>
      <sheetName val="단가비교표"/>
      <sheetName val="동원(3)"/>
      <sheetName val="예정(3)"/>
      <sheetName val="인건-측정"/>
      <sheetName val="조도계산서 (도서)"/>
      <sheetName val="정부노임단가"/>
      <sheetName val="공사비"/>
      <sheetName val="일위대가(건축)"/>
      <sheetName val="6. 직접경비"/>
      <sheetName val="1.설계기준 "/>
      <sheetName val="조명시설"/>
      <sheetName val="공사원가계산서"/>
      <sheetName val="견적서"/>
      <sheetName val="FANDBS"/>
      <sheetName val="GRDATA"/>
      <sheetName val="SHAFTDBSE"/>
      <sheetName val="자재단가비교표"/>
      <sheetName val="전기일위대가"/>
      <sheetName val="주소록"/>
      <sheetName val="입찰안"/>
      <sheetName val="일위대가(계측기설치)"/>
      <sheetName val="교대(A1-A2)"/>
      <sheetName val="기둥(원형)"/>
      <sheetName val="공사비집계"/>
      <sheetName val="건축"/>
      <sheetName val="1.설계조건"/>
      <sheetName val="제잡비"/>
      <sheetName val="B(함)일반수량"/>
      <sheetName val="플랜트 설치"/>
      <sheetName val="산출근거"/>
      <sheetName val="환경평가"/>
      <sheetName val="인구"/>
      <sheetName val="차액보증"/>
      <sheetName val="배수관공"/>
      <sheetName val="토사(PE)"/>
      <sheetName val="돈암사업"/>
      <sheetName val="토목"/>
      <sheetName val="지주토목내역서"/>
      <sheetName val="재료비"/>
      <sheetName val="98지급계획"/>
      <sheetName val="수량산출서 (2)"/>
      <sheetName val="맨홀수량산출"/>
      <sheetName val="단가일람"/>
      <sheetName val="조명율표"/>
      <sheetName val="코드표"/>
      <sheetName val="산근1"/>
      <sheetName val="장비"/>
      <sheetName val="노무"/>
      <sheetName val="자재"/>
      <sheetName val="설계내역서"/>
      <sheetName val="주요측점"/>
      <sheetName val="자재일람"/>
      <sheetName val="개요"/>
      <sheetName val="위치"/>
      <sheetName val="일위대가(1)"/>
      <sheetName val="손익차9월2"/>
      <sheetName val="공사개요"/>
      <sheetName val="단가목록"/>
      <sheetName val="변압기 및 발전기 용량"/>
      <sheetName val="조도계산"/>
      <sheetName val="구천"/>
      <sheetName val="Ekog10"/>
      <sheetName val="AS포장복구 "/>
      <sheetName val="98수문일위"/>
      <sheetName val="토목공사"/>
      <sheetName val="변경갑지"/>
      <sheetName val="증감(갑지)"/>
      <sheetName val="기초단가"/>
      <sheetName val="수량집계"/>
      <sheetName val="맨홀토공"/>
      <sheetName val="유기공정"/>
      <sheetName val="동력부하(도산)"/>
      <sheetName val="명세서"/>
      <sheetName val="TABLE"/>
      <sheetName val="품목납기"/>
      <sheetName val="설비"/>
      <sheetName val="96물가 CODE"/>
      <sheetName val="CP-E2 (품셈표)"/>
      <sheetName val="U-TYPE(1)"/>
      <sheetName val="종배수관"/>
      <sheetName val="연부97-1"/>
      <sheetName val="갑지1"/>
      <sheetName val="70%"/>
      <sheetName val="조도계산(1)"/>
      <sheetName val="전차선로 물량표"/>
      <sheetName val="와동25-3(변경)"/>
      <sheetName val="인건비"/>
      <sheetName val="001"/>
      <sheetName val="60명당사(총괄)"/>
      <sheetName val="반중력식옹벽3.5"/>
      <sheetName val="공사현황"/>
      <sheetName val="설계조건"/>
      <sheetName val="직노"/>
      <sheetName val="20관리비율"/>
      <sheetName val="Sheet2"/>
      <sheetName val="C-노임단가"/>
      <sheetName val="ilch"/>
      <sheetName val="전기"/>
      <sheetName val="유림골조"/>
      <sheetName val="danga"/>
      <sheetName val="Sheet14"/>
      <sheetName val="Sheet13"/>
      <sheetName val="소비자가"/>
      <sheetName val="6호기"/>
      <sheetName val="예산변경사항"/>
      <sheetName val="세부내역"/>
      <sheetName val="정공공사"/>
      <sheetName val="Sheet5"/>
      <sheetName val="갑지"/>
      <sheetName val="재집"/>
      <sheetName val="제36-40호표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단가조사"/>
      <sheetName val="을"/>
      <sheetName val="노임이"/>
      <sheetName val="단가산출2"/>
      <sheetName val="DB단가"/>
      <sheetName val="도"/>
      <sheetName val="공사내역"/>
      <sheetName val="조경"/>
      <sheetName val="BID"/>
      <sheetName val="LEGEND"/>
      <sheetName val="Macro1"/>
      <sheetName val="Macro2"/>
      <sheetName val="기초대가"/>
      <sheetName val="97"/>
      <sheetName val="WORK"/>
      <sheetName val="김재복부장님"/>
      <sheetName val="중기사용료"/>
      <sheetName val="전기단가조사서"/>
      <sheetName val="K1자재(3차등)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갑지(추정)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설직재-1"/>
      <sheetName val="본장"/>
      <sheetName val="을지"/>
      <sheetName val="DB"/>
      <sheetName val="도체종-상수표"/>
      <sheetName val="계산서(곡선부)"/>
      <sheetName val="-치수표(곡선부)"/>
      <sheetName val="원가계산서"/>
      <sheetName val="합천내역"/>
      <sheetName val="LOPCALC"/>
      <sheetName val="장애코드"/>
      <sheetName val="현금예금"/>
      <sheetName val="OPT7"/>
      <sheetName val="화재 탐지 설비"/>
      <sheetName val="工완성공사율"/>
      <sheetName val="Y-WORK"/>
      <sheetName val="UserData"/>
      <sheetName val="환율"/>
      <sheetName val="EACT10"/>
      <sheetName val="일위단가"/>
      <sheetName val="Sheet9"/>
      <sheetName val="CT_"/>
      <sheetName val="2F_회의실견적(5_14_일대)"/>
      <sheetName val="조도계산서_(도서)"/>
      <sheetName val="96물가_CODE"/>
      <sheetName val="CP-E2_(품셈표)"/>
      <sheetName val="덕전리"/>
      <sheetName val="선급금신청서"/>
      <sheetName val="실행비교"/>
      <sheetName val="음료실행"/>
      <sheetName val="APT내역"/>
      <sheetName val="부대시설"/>
      <sheetName val="1안"/>
      <sheetName val="신규 수주분(사용자 정의)"/>
      <sheetName val="CONCRETE"/>
      <sheetName val="부하LOAD"/>
      <sheetName val="11월 가격"/>
      <sheetName val="연수동"/>
      <sheetName val="1000 DB구축 부표"/>
      <sheetName val="6PILE  (돌출)"/>
      <sheetName val="청천내"/>
      <sheetName val="소상 &quot;1&quot;"/>
      <sheetName val="10월가격"/>
      <sheetName val="원형1호맨홀토공수량"/>
      <sheetName val="철거산출근거"/>
      <sheetName val="금액집계"/>
      <sheetName val="기성금내역서"/>
      <sheetName val="통신원가"/>
      <sheetName val="기계경비산출기준"/>
      <sheetName val="단가산출(변경없음)"/>
      <sheetName val="원본(갑지)"/>
      <sheetName val="판매96"/>
      <sheetName val="제-노임"/>
      <sheetName val="제직재"/>
      <sheetName val="원가"/>
      <sheetName val="운반"/>
      <sheetName val="UR2-Calculation"/>
      <sheetName val="GAEYO"/>
      <sheetName val="타견적1"/>
      <sheetName val="타견적2"/>
      <sheetName val="타견적3"/>
      <sheetName val="부속동"/>
      <sheetName val="공사개요(좌)"/>
      <sheetName val="직공비"/>
      <sheetName val="매입세율"/>
      <sheetName val="Sheet7"/>
      <sheetName val="어음광고주"/>
      <sheetName val="내역서1999.8최종"/>
      <sheetName val="단가표"/>
      <sheetName val="사통"/>
      <sheetName val="FPA"/>
      <sheetName val="Data Vol"/>
      <sheetName val="순수개발"/>
      <sheetName val="11.단가비교표_"/>
      <sheetName val="16.기계경비산출내역_"/>
      <sheetName val="Oper Amount"/>
      <sheetName val="실적단가"/>
      <sheetName val="일위대가_복합"/>
      <sheetName val="일위대가_서비스"/>
      <sheetName val="요율"/>
      <sheetName val="하도관리"/>
      <sheetName val="확약서"/>
      <sheetName val="석축설면"/>
      <sheetName val="견적대비 견적서"/>
      <sheetName val="copy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단가조사-2"/>
      <sheetName val="기성"/>
      <sheetName val="차수"/>
      <sheetName val="공통가설"/>
      <sheetName val="전체"/>
      <sheetName val="Galaxy 소비자가격표"/>
      <sheetName val="백암비스타내역"/>
      <sheetName val="장비집계"/>
      <sheetName val="8.PILE  (돌출)"/>
      <sheetName val="임차품의(농조)"/>
      <sheetName val="심사물량"/>
      <sheetName val="심사계산"/>
      <sheetName val="dt0301"/>
      <sheetName val="dtt0301"/>
      <sheetName val="7.1 자재단가표(케이블)"/>
      <sheetName val="목록"/>
      <sheetName val="LOAD-46"/>
      <sheetName val="부하(성남)"/>
      <sheetName val="토공계산서(부체도로)"/>
      <sheetName val="CTEMCOST"/>
      <sheetName val="기계내역"/>
      <sheetName val="화재_탐지_설비"/>
      <sheetName val="소상_&quot;1&quot;"/>
      <sheetName val="입출재고현황 (2)"/>
      <sheetName val="가로등기초"/>
      <sheetName val="내부부하"/>
      <sheetName val="날개벽수량표"/>
      <sheetName val="BASIC (2)"/>
      <sheetName val="첨부파일"/>
      <sheetName val="VE절감"/>
      <sheetName val="물량표S"/>
      <sheetName val="금액내역서"/>
      <sheetName val="물가시세"/>
      <sheetName val="ITEM"/>
      <sheetName val="type-F"/>
      <sheetName val="실행"/>
      <sheetName val="대치판정"/>
      <sheetName val="실행내역"/>
      <sheetName val="조도계산서 _도서_"/>
      <sheetName val="원가 (2)"/>
      <sheetName val="품산출서"/>
      <sheetName val="NEYOK"/>
      <sheetName val="일반수량총괄"/>
      <sheetName val="토공총괄"/>
      <sheetName val="골재수량"/>
      <sheetName val="레미콘집계"/>
      <sheetName val="주요자재"/>
      <sheetName val="타공종이기"/>
      <sheetName val="7내역"/>
      <sheetName val="건축원가계산서"/>
      <sheetName val="설계내역(2001)"/>
      <sheetName val="본체"/>
      <sheetName val="rate"/>
      <sheetName val="진주방향"/>
      <sheetName val="유통망계획"/>
      <sheetName val="기준자료"/>
      <sheetName val="제품"/>
      <sheetName val="견적계산"/>
      <sheetName val="TRE TABLE"/>
      <sheetName val="자재운반단가일람표"/>
      <sheetName val="대창(장성)"/>
      <sheetName val="DRUM"/>
      <sheetName val="표지판단위"/>
      <sheetName val="설계"/>
      <sheetName val="BUS제원1"/>
      <sheetName val="dtxl"/>
      <sheetName val="협조전"/>
      <sheetName val="외주가공"/>
      <sheetName val="11"/>
      <sheetName val="초기화면"/>
      <sheetName val="중기단가목록"/>
      <sheetName val="수목단가"/>
      <sheetName val="시설수량표"/>
      <sheetName val="식재수량표"/>
      <sheetName val="설계서을"/>
      <sheetName val="가압장구체수량산출서"/>
      <sheetName val="H-PILE수량집계"/>
      <sheetName val="자재테이블"/>
      <sheetName val="시행후면적"/>
      <sheetName val="수지예산"/>
      <sheetName val="단가대비"/>
      <sheetName val="실정공사비단가표"/>
      <sheetName val="소요자재"/>
      <sheetName val="PROCESS"/>
      <sheetName val="담장산출"/>
      <sheetName val=" HIT-&gt;HMC 견적(3900)"/>
      <sheetName val="일위대가(4층원격)"/>
      <sheetName val="건축내역서"/>
      <sheetName val="BOX"/>
      <sheetName val="말뚝지지력산정"/>
      <sheetName val="예산대비"/>
      <sheetName val="공문"/>
      <sheetName val="CB"/>
      <sheetName val="단위수량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ROOF(ALKALI)"/>
      <sheetName val="1-1"/>
      <sheetName val="차도조도계산"/>
      <sheetName val="우각부보강"/>
      <sheetName val="건축집계표"/>
      <sheetName val="단가표 "/>
      <sheetName val="견내"/>
      <sheetName val="매립"/>
      <sheetName val="FACTOR"/>
      <sheetName val="Cost bd-&quot;A&quot;"/>
      <sheetName val="cost"/>
      <sheetName val="총괄"/>
      <sheetName val="OPT"/>
      <sheetName val="SV"/>
      <sheetName val="1공구(을)"/>
      <sheetName val="시화점실행"/>
      <sheetName val="99총공사내역서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부대내역"/>
      <sheetName val="7.경제성결과"/>
      <sheetName val="FRP내역서"/>
      <sheetName val="물량산출근거"/>
      <sheetName val="도근좌표"/>
      <sheetName val="입상내역"/>
      <sheetName val="수안보-MBR1"/>
      <sheetName val="L형 옹벽"/>
      <sheetName val="배수공"/>
      <sheetName val="암거"/>
      <sheetName val="포장공"/>
      <sheetName val="골재집계"/>
      <sheetName val="공종별 집계"/>
      <sheetName val="호안공"/>
      <sheetName val="데이터"/>
      <sheetName val="일위목차"/>
      <sheetName val=" 내역"/>
      <sheetName val="24.보증금(전신전화가입권)"/>
      <sheetName val="계정code"/>
      <sheetName val="시산표"/>
      <sheetName val="비교1"/>
      <sheetName val="6공구(당초)"/>
      <sheetName val="국산화"/>
      <sheetName val="노임단가명세표"/>
      <sheetName val="직접경비"/>
      <sheetName val="직접인건비"/>
      <sheetName val="단중표"/>
      <sheetName val="깨기"/>
      <sheetName val="96노임기준"/>
      <sheetName val="2공구산출내역"/>
      <sheetName val="2001년 건설노임"/>
      <sheetName val="약품공급2"/>
      <sheetName val="기기리스트"/>
      <sheetName val="조경일람"/>
      <sheetName val="총 괄 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안정성검토"/>
      <sheetName val="하중계산"/>
      <sheetName val="설계기준"/>
      <sheetName val="토공(우물통,기타) "/>
      <sheetName val="연습"/>
    </sheetNames>
    <sheetDataSet>
      <sheetData sheetId="0" refreshError="1"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안전시설(수집)"/>
      <sheetName val="안전시설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4.포장공"/>
      <sheetName val="관로"/>
      <sheetName val="가정연결관"/>
      <sheetName val="5.부대공"/>
      <sheetName val="(1)가시설공"/>
      <sheetName val="(2)경고"/>
      <sheetName val="(3)기타"/>
      <sheetName val="6.주요자재대"/>
      <sheetName val="7.폐기물"/>
      <sheetName val="토실"/>
      <sheetName val="신당동집계표"/>
      <sheetName val="남평내역"/>
      <sheetName val="기계경비(시간당)"/>
      <sheetName val="램머"/>
      <sheetName val="설비"/>
      <sheetName val="요율"/>
      <sheetName val="자재대"/>
      <sheetName val="토공"/>
      <sheetName val="2호맨홀공제수량"/>
      <sheetName val="터파기및재료"/>
      <sheetName val="토사(PE)"/>
      <sheetName val="내역"/>
      <sheetName val="공종"/>
      <sheetName val="코드표"/>
      <sheetName val="자재코드"/>
      <sheetName val="WORK"/>
      <sheetName val="수로BOX"/>
      <sheetName val="1호인버트수량"/>
      <sheetName val="교량하부공"/>
      <sheetName val="조건표"/>
      <sheetName val="G.R300경비"/>
      <sheetName val="1-1합"/>
      <sheetName val="1-1오"/>
      <sheetName val="1-1우"/>
      <sheetName val="ygd1-2"/>
      <sheetName val="ygr1-3"/>
      <sheetName val="ygr1-2"/>
      <sheetName val="ygr1-4"/>
      <sheetName val="관로토공"/>
      <sheetName val="데이터"/>
      <sheetName val="초기화면"/>
      <sheetName val="토공(우물통,기타) "/>
      <sheetName val="노임단가"/>
      <sheetName val="TOTAL_BOQ"/>
      <sheetName val="구간별"/>
      <sheetName val="고양관재"/>
      <sheetName val="이름정의"/>
      <sheetName val="Sheet1"/>
      <sheetName val="구조물"/>
      <sheetName val="구조물공"/>
      <sheetName val="부대공"/>
      <sheetName val="배수공"/>
      <sheetName val="포장공"/>
      <sheetName val="설계명세서"/>
      <sheetName val="측구공"/>
      <sheetName val="안정성검토"/>
      <sheetName val="하중계산"/>
      <sheetName val="설계기준"/>
      <sheetName val="2.단면가정"/>
      <sheetName val="국산화"/>
      <sheetName val="교각별수량"/>
      <sheetName val="연결임시"/>
      <sheetName val="부대tu"/>
      <sheetName val="9902"/>
      <sheetName val="데이타"/>
      <sheetName val="토목"/>
      <sheetName val="일위대가표"/>
      <sheetName val="경산"/>
      <sheetName val="고재중량"/>
      <sheetName val="내역서01"/>
      <sheetName val="1_토총2"/>
      <sheetName val="2_관로집2"/>
      <sheetName val="3_구조물집계2"/>
      <sheetName val="4_포장공2"/>
      <sheetName val="5_부대공2"/>
      <sheetName val="6_주요자재대2"/>
      <sheetName val="7_폐기물2"/>
      <sheetName val="1_토총"/>
      <sheetName val="2_관로집"/>
      <sheetName val="3_구조물집계"/>
      <sheetName val="4_포장공"/>
      <sheetName val="5_부대공"/>
      <sheetName val="6_주요자재대"/>
      <sheetName val="7_폐기물"/>
      <sheetName val="1_토총1"/>
      <sheetName val="2_관로집1"/>
      <sheetName val="3_구조물집계1"/>
      <sheetName val="4_포장공1"/>
      <sheetName val="5_부대공1"/>
      <sheetName val="6_주요자재대1"/>
      <sheetName val="7_폐기물1"/>
      <sheetName val="내역서(교량)전체"/>
      <sheetName val="철거산출근거"/>
      <sheetName val="해외(원화)"/>
      <sheetName val="간지"/>
      <sheetName val="자재총괄"/>
      <sheetName val="시멘트레미콘구입량"/>
      <sheetName val="골재구입량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1.토공집계"/>
      <sheetName val="2.관대집계표"/>
      <sheetName val="접합"/>
      <sheetName val="3.구조물공"/>
      <sheetName val="7.폐기물집계"/>
      <sheetName val="지장물보호(수집)"/>
      <sheetName val="지장물산근"/>
      <sheetName val="지장물보호공단위수량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자재집계표"/>
      <sheetName val="주요자재집계표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VXXXXX"/>
      <sheetName val="방음벽수량"/>
      <sheetName val="방음벽기초수량"/>
      <sheetName val="방음벽설치현황"/>
      <sheetName val="단위수량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관경고용테이프수집"/>
      <sheetName val="관경고용산근"/>
      <sheetName val="일위대가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세부내역"/>
      <sheetName val="식재"/>
      <sheetName val="시설물"/>
      <sheetName val="식재출력용"/>
      <sheetName val="유지관리"/>
      <sheetName val="단가"/>
      <sheetName val="맨홀수량산출(A-LINE)"/>
      <sheetName val="기초공"/>
      <sheetName val="기둥(원형)"/>
      <sheetName val="에너지요금"/>
      <sheetName val="토사(PE "/>
      <sheetName val="우수받이"/>
      <sheetName val="교각별철근수량집계표"/>
      <sheetName val="파이프류"/>
      <sheetName val="을지"/>
      <sheetName val="집계표"/>
      <sheetName val="옹벽기초자료"/>
      <sheetName val="현황산출서"/>
      <sheetName val="중기손료"/>
      <sheetName val="이토변실(A3-LINE)"/>
      <sheetName val="구분표"/>
      <sheetName val="청천내"/>
      <sheetName val="투입집계표"/>
      <sheetName val="이형관재료표(A-L)"/>
      <sheetName val="#REF"/>
      <sheetName val="문학간접"/>
      <sheetName val="간접"/>
      <sheetName val="계산서(곡선부)"/>
      <sheetName val="포장재료집계표"/>
      <sheetName val="01.10월"/>
      <sheetName val="평가내역"/>
      <sheetName val="공토공단위당"/>
      <sheetName val="토적기초자료"/>
      <sheetName val="일위대가 1"/>
      <sheetName val="설계내역서"/>
      <sheetName val="산거 1(인력투입)"/>
      <sheetName val="일위대가 2"/>
      <sheetName val="일위대가 3"/>
      <sheetName val="산출근거"/>
      <sheetName val="지구단위계획내역서"/>
      <sheetName val="인건비 "/>
      <sheetName val="가시설수량"/>
      <sheetName val="고유코드_설계"/>
      <sheetName val="기계가격"/>
      <sheetName val="배수관집계"/>
      <sheetName val="석축설면"/>
      <sheetName val="설계조건"/>
      <sheetName val="안정계산"/>
      <sheetName val="단면검토"/>
      <sheetName val="기본일위"/>
      <sheetName val="맨홀수량산출"/>
      <sheetName val="정부노임단가"/>
      <sheetName val="직접경비"/>
      <sheetName val="직접인건비"/>
      <sheetName val="Sheet5"/>
      <sheetName val="가시설단위수량"/>
      <sheetName val="SORCE1"/>
      <sheetName val="조명시설"/>
      <sheetName val="A1"/>
      <sheetName val="Sensitivity"/>
      <sheetName val="도수로현황"/>
      <sheetName val="구조물공집계"/>
      <sheetName val="2@ BOX"/>
      <sheetName val="MOTOR"/>
      <sheetName val="nys"/>
      <sheetName val="토사(PE_x0009_"/>
      <sheetName val="수량집계"/>
      <sheetName val="내역서"/>
      <sheetName val="wall"/>
      <sheetName val="안전보건교육"/>
      <sheetName val="기본단가표"/>
      <sheetName val="방음벽기초"/>
      <sheetName val="구천"/>
      <sheetName val="내#일산설치"/>
      <sheetName val="법면단"/>
      <sheetName val="석축단"/>
      <sheetName val="법면수집"/>
      <sheetName val="Sheet1 (2)"/>
      <sheetName val="내역1"/>
      <sheetName val="전력구구조물산근"/>
      <sheetName val="말뚝지지력산정"/>
      <sheetName val="분석투자 내역(광명)"/>
      <sheetName val="국민연금표"/>
      <sheetName val="A1-DATA"/>
      <sheetName val="단면"/>
      <sheetName val="평가데이터"/>
      <sheetName val="식재인부"/>
      <sheetName val="DATA 입력란"/>
      <sheetName val="1. 설계조건 2.단면가정 3. 하중계산"/>
      <sheetName val="부대내역"/>
      <sheetName val="교각1"/>
      <sheetName val="배수공총괄 집계표(횡)"/>
      <sheetName val="보차도경계석집계표(종)"/>
      <sheetName val="보차도경계석 조서"/>
      <sheetName val="보차도경계석단위량"/>
      <sheetName val="경계석집계표(종)"/>
      <sheetName val="경계석"/>
      <sheetName val="경계석단위량"/>
      <sheetName val="배수집계표(종)"/>
      <sheetName val="종배수관"/>
      <sheetName val="빗물받이집계"/>
      <sheetName val="빗물받이조서"/>
      <sheetName val="빗물받이단위량"/>
      <sheetName val="맨홀집계표 "/>
      <sheetName val="맨홀조서"/>
      <sheetName val="맨홀단위량"/>
      <sheetName val="수량산출"/>
      <sheetName val="bearing"/>
      <sheetName val="연동내역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공사개요"/>
      <sheetName val="횡배수관설치현황"/>
      <sheetName val="Control"/>
      <sheetName val="APT"/>
      <sheetName val="4.2.1 마루높이 검토"/>
      <sheetName val="슬래브"/>
      <sheetName val="중기사용료산출근거"/>
      <sheetName val="단가 및 재료비"/>
      <sheetName val="도대하도변경최종정산조경"/>
      <sheetName val="용소리교"/>
      <sheetName val="평균터파기고(1-2,ASP)"/>
      <sheetName val="토목검측서"/>
      <sheetName val="21301동"/>
      <sheetName val="공사기본내용입력"/>
      <sheetName val="소방"/>
      <sheetName val="6호기"/>
      <sheetName val="1.설계조건"/>
      <sheetName val="장비단가(010427)"/>
      <sheetName val="산근"/>
      <sheetName val="9811"/>
      <sheetName val="원가계산"/>
      <sheetName val="세금자료"/>
      <sheetName val="노무비단가"/>
      <sheetName val="토공산근"/>
      <sheetName val="날개벽수량표"/>
      <sheetName val="범례표"/>
      <sheetName val="값"/>
      <sheetName val="총괄내역서"/>
      <sheetName val="변수값"/>
      <sheetName val="중기상차"/>
      <sheetName val="AS복구"/>
      <sheetName val="중기터파기"/>
      <sheetName val="장비집계"/>
      <sheetName val="가도공"/>
      <sheetName val="우수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단가산출서"/>
      <sheetName val="시험비 단가"/>
      <sheetName val="일반화물자동차운임"/>
      <sheetName val="진주방향"/>
      <sheetName val="공사설명서"/>
      <sheetName val="레미콘"/>
      <sheetName val="pe이중벽관"/>
      <sheetName val="pe이중벽관 (우수)"/>
      <sheetName val="D100관"/>
      <sheetName val="D16"/>
      <sheetName val="D20"/>
      <sheetName val="D25"/>
      <sheetName val="D50"/>
      <sheetName val="D75,D100"/>
      <sheetName val="SLAB"/>
      <sheetName val="토공 total"/>
      <sheetName val="중부"/>
      <sheetName val="북부"/>
      <sheetName val="남부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4"/>
      <sheetName val="Sheet3 (2)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집수정(600-700)"/>
      <sheetName val="관급자재대"/>
      <sheetName val="1-4-2.관(약)"/>
      <sheetName val="관접합및부설"/>
      <sheetName val="내역서(전기)"/>
      <sheetName val="input"/>
      <sheetName val="guard(mac)"/>
      <sheetName val="부시수량"/>
      <sheetName val="설명"/>
      <sheetName val="자압1"/>
      <sheetName val="Total"/>
      <sheetName val="수압시험수집"/>
      <sheetName val="수압시험산근"/>
      <sheetName val="을"/>
      <sheetName val="단가일람"/>
      <sheetName val="조경일람"/>
      <sheetName val="해평견적"/>
      <sheetName val="일위대가목차"/>
      <sheetName val="견적대비표"/>
      <sheetName val="BID"/>
      <sheetName val="총괄내역서(설계)"/>
      <sheetName val="고압수량(철거)"/>
      <sheetName val="데리네이타현황"/>
      <sheetName val="원가"/>
      <sheetName val="구조물철거타공정이월"/>
      <sheetName val="금액"/>
      <sheetName val="차수별내역서"/>
      <sheetName val="입찰"/>
      <sheetName val="현경"/>
      <sheetName val="수지표"/>
      <sheetName val="셀명"/>
      <sheetName val="공사"/>
      <sheetName val="수안보-MBR1"/>
      <sheetName val="증감내역서"/>
      <sheetName val="우배수"/>
      <sheetName val="계산식"/>
      <sheetName val="자료"/>
      <sheetName val="건축내역"/>
      <sheetName val="P-산#1-1(WOWA1)"/>
      <sheetName val="잡비계산"/>
      <sheetName val="BD"/>
      <sheetName val="개산공사비"/>
      <sheetName val="차액보증"/>
      <sheetName val="음봉방향"/>
      <sheetName val="4차공사"/>
      <sheetName val="천방교접속"/>
      <sheetName val="대포2교접속"/>
      <sheetName val="총_구조물공"/>
      <sheetName val="-치수표(곡선부)"/>
      <sheetName val="참고사항"/>
      <sheetName val="근로자자료입력"/>
      <sheetName val="8.석축단위(H=1.5M)"/>
      <sheetName val="1월요청,실사(운용통보기준)"/>
      <sheetName val="삭제및변경불가"/>
      <sheetName val="골재집계"/>
      <sheetName val="8.PILE  (돌출)"/>
      <sheetName val="상부집계표"/>
      <sheetName val="날개벽(시점좌측)"/>
      <sheetName val="수자재단위당"/>
      <sheetName val="5.정산서"/>
      <sheetName val="5.배수관로"/>
      <sheetName val="주요자재"/>
      <sheetName val="폐기물처리"/>
      <sheetName val="DATA"/>
      <sheetName val="기기리스트"/>
      <sheetName val="3.2 3차처리시설"/>
      <sheetName val="자재집계"/>
      <sheetName val="설비동집계표-전체"/>
      <sheetName val="설비동집계"/>
      <sheetName val="설비동산근"/>
      <sheetName val="불인산저장조집계"/>
      <sheetName val="설비동-불인산저장조"/>
      <sheetName val="왕십리방향"/>
      <sheetName val="횡배수관재료-"/>
      <sheetName val="계산서(직선부)"/>
      <sheetName val="콘크리트측구연장"/>
      <sheetName val="-몰탈콘크리트"/>
      <sheetName val="-배수구조물공토공"/>
      <sheetName val="예산명세서"/>
      <sheetName val="자료입력"/>
      <sheetName val="원형맨홀수량"/>
      <sheetName val="연결관산출조서"/>
      <sheetName val="ⴭⴭⴭⴭ"/>
      <sheetName val="비탈면보호공수량산출"/>
      <sheetName val="법면설면"/>
      <sheetName val="설계내역"/>
      <sheetName val="기초입력 DATA"/>
      <sheetName val="전차선로 물량표"/>
      <sheetName val="한강운반비"/>
      <sheetName val="자재"/>
      <sheetName val="공통(20-91)"/>
      <sheetName val="지급자재"/>
      <sheetName val="실행대비"/>
      <sheetName val="JUCK"/>
      <sheetName val="-레미콘집계"/>
      <sheetName val="자갈,시멘트,모래산출"/>
      <sheetName val="-철근집계"/>
      <sheetName val="포장재료(1)"/>
      <sheetName val="-흄관집계"/>
      <sheetName val="우각부보강"/>
      <sheetName val="단가조사"/>
      <sheetName val="자압"/>
      <sheetName val="Sheet2"/>
      <sheetName val="단면가정"/>
      <sheetName val="EP0618"/>
      <sheetName val="토적(3차분)"/>
      <sheetName val="토량운반계산"/>
      <sheetName val="T13(P68~72,78)"/>
      <sheetName val="용역비내역-진짜"/>
      <sheetName val="데크수량집계표 (3)"/>
      <sheetName val="수량(숲생태관람데크)"/>
      <sheetName val="수량(암석원관람데크)"/>
      <sheetName val="수량(개비자관람데크)"/>
      <sheetName val="만병초관람데크"/>
      <sheetName val="난간A"/>
      <sheetName val="난간B"/>
      <sheetName val="습지원관람데크"/>
      <sheetName val="전망대"/>
      <sheetName val="전망데크"/>
      <sheetName val="데크산책로A"/>
      <sheetName val="데크산책로B"/>
      <sheetName val="데크산책로C"/>
      <sheetName val="관람데크A"/>
      <sheetName val="관람데크B"/>
      <sheetName val="관람데크C"/>
      <sheetName val="입구계단A"/>
      <sheetName val="입구계단B"/>
      <sheetName val="입구계단C"/>
      <sheetName val="입구계단D"/>
      <sheetName val="입구계단E"/>
      <sheetName val="암석원관람데크"/>
      <sheetName val="숲생태관람데크"/>
    </sheetNames>
    <sheetDataSet>
      <sheetData sheetId="0" refreshError="1">
        <row r="31">
          <cell r="I31">
            <v>0</v>
          </cell>
        </row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/>
      <sheetData sheetId="96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원가"/>
      <sheetName val="집계"/>
      <sheetName val="내역"/>
      <sheetName val="하도원가"/>
      <sheetName val="하도집계"/>
      <sheetName val="하도내역"/>
      <sheetName val="하도급사항"/>
      <sheetName val="하도급산출내역사항"/>
      <sheetName val="건축내역"/>
      <sheetName val="소방"/>
      <sheetName val="현장관리비"/>
      <sheetName val="접속도로"/>
      <sheetName val="교각별수량"/>
      <sheetName val="조명시설"/>
      <sheetName val="Total"/>
      <sheetName val="9811"/>
    </sheetNames>
    <sheetDataSet>
      <sheetData sheetId="0" refreshError="1"/>
      <sheetData sheetId="1" refreshError="1"/>
      <sheetData sheetId="2" refreshError="1"/>
      <sheetData sheetId="3" refreshError="1">
        <row r="3">
          <cell r="AH3" t="str">
            <v>합계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적용기준"/>
      <sheetName val="도면작업요령"/>
      <sheetName val="내역작업순서"/>
      <sheetName val="자료"/>
      <sheetName val="타이틀▶"/>
      <sheetName val="작성요령"/>
      <sheetName val="야장"/>
      <sheetName val="실시설계보고서"/>
      <sheetName val="사진첩1"/>
      <sheetName val="사진첩"/>
      <sheetName val="사진첩2"/>
      <sheetName val="설계서"/>
      <sheetName val="단가산출서"/>
      <sheetName val="수량산출서"/>
      <sheetName val="용지및지장물조서"/>
      <sheetName val="◀타이틀"/>
      <sheetName val="일반시방서"/>
      <sheetName val="특별시방서"/>
      <sheetName val="5.예정공정표"/>
      <sheetName val="6.동원인원계획표"/>
      <sheetName val="동원인원계획표 (2)"/>
      <sheetName val="접속도로"/>
      <sheetName val="공사착공계"/>
      <sheetName val="단가책자"/>
      <sheetName val="내역"/>
      <sheetName val="일위대가"/>
    </sheetNames>
    <sheetDataSet>
      <sheetData sheetId="0"/>
      <sheetData sheetId="1"/>
      <sheetData sheetId="2"/>
      <sheetData sheetId="3">
        <row r="1">
          <cell r="B1">
            <v>1</v>
          </cell>
          <cell r="C1" t="str">
            <v>국도15호선 묘치재지구 낙석·산사태 위험지구 개선공사</v>
          </cell>
        </row>
        <row r="2">
          <cell r="B2">
            <v>2</v>
          </cell>
          <cell r="C2" t="str">
            <v>국도15호선 용곡지구 낙석·산사태 위험지구 개선공사</v>
          </cell>
        </row>
        <row r="3">
          <cell r="B3">
            <v>3</v>
          </cell>
          <cell r="C3" t="str">
            <v>국도1호선 삼정지구 진입도로 개선공사</v>
          </cell>
          <cell r="G3" t="str">
            <v>2000.  7.</v>
          </cell>
        </row>
        <row r="4">
          <cell r="B4">
            <v>4</v>
          </cell>
          <cell r="C4" t="str">
            <v>국도15호선 백아산입구 낙석 · 산사태 위험지구 개선공사</v>
          </cell>
        </row>
        <row r="5">
          <cell r="B5">
            <v>5</v>
          </cell>
          <cell r="C5" t="str">
            <v>국도15호선 오례2지구 낙석·산사태 위험지구 개선공사</v>
          </cell>
        </row>
        <row r="6">
          <cell r="B6">
            <v>6</v>
          </cell>
          <cell r="C6" t="str">
            <v>국도29호선 담양호1지구 낙석·산사태 위험지구 개선공사</v>
          </cell>
        </row>
        <row r="7">
          <cell r="B7">
            <v>7</v>
          </cell>
          <cell r="C7" t="str">
            <v>국도29호선 담양호2지구 낙석·산사태 위험지구 개선공사</v>
          </cell>
        </row>
        <row r="8">
          <cell r="B8">
            <v>8</v>
          </cell>
          <cell r="C8" t="str">
            <v>국도29호선 담양호3지구 낙석·산사태 위험지구 개선공사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데이타"/>
      <sheetName val="조도"/>
      <sheetName val="DATA"/>
      <sheetName val="Sheet1"/>
      <sheetName val="Sheet2"/>
      <sheetName val="BQ(실행)"/>
      <sheetName val="노임"/>
      <sheetName val="노임단가"/>
      <sheetName val="일위목록"/>
      <sheetName val="요율"/>
      <sheetName val="터널조도"/>
      <sheetName val="ILLU"/>
      <sheetName val="단가조사"/>
      <sheetName val="G.R300경비"/>
      <sheetName val="코드표"/>
      <sheetName val="일위대가"/>
      <sheetName val="증감대비"/>
      <sheetName val="경산"/>
      <sheetName val="7단가"/>
      <sheetName val="건축"/>
      <sheetName val="식재가격"/>
      <sheetName val="식재총괄"/>
      <sheetName val="수목표준대가"/>
      <sheetName val="9509"/>
      <sheetName val="대비"/>
      <sheetName val="#REF"/>
      <sheetName val="내역서"/>
      <sheetName val="비탈면보호공수량산출"/>
      <sheetName val="BID"/>
      <sheetName val="4-7.중앙전기실(노임단가)"/>
      <sheetName val="전기"/>
      <sheetName val="???"/>
      <sheetName val="자재단가"/>
      <sheetName val="토목"/>
      <sheetName val="DATE"/>
      <sheetName val="COVER"/>
      <sheetName val="NEGO"/>
      <sheetName val="A갑지"/>
      <sheetName val="소비자가"/>
      <sheetName val="건축내역"/>
      <sheetName val="단가 "/>
      <sheetName val="일위총괄표"/>
      <sheetName val="노무비"/>
      <sheetName val="토사(PE)"/>
      <sheetName val="담장산출"/>
      <sheetName val="File_관급"/>
      <sheetName val="공정집계"/>
      <sheetName val="COST"/>
      <sheetName val="인건비 "/>
      <sheetName val="점수계산1-2"/>
      <sheetName val="기계경비(시간당)"/>
      <sheetName val="램머"/>
      <sheetName val="전기일위대가"/>
      <sheetName val="TEL"/>
      <sheetName val="입찰안"/>
      <sheetName val="I一般比"/>
      <sheetName val="N賃率-職"/>
      <sheetName val="내역"/>
      <sheetName val="Sheet3"/>
      <sheetName val="COPING"/>
      <sheetName val="노임9월"/>
      <sheetName val="무산소조"/>
      <sheetName val="종배수관면벽신"/>
      <sheetName val="적용단위길이"/>
      <sheetName val="기계경비"/>
      <sheetName val="일반자재"/>
      <sheetName val="배수공"/>
      <sheetName val="전산망"/>
      <sheetName val="MOTOR"/>
      <sheetName val="CABdata"/>
      <sheetName val="µ¥ÀÌÅ¸"/>
      <sheetName val="Á¶µµ"/>
      <sheetName val="³ëÀÓ"/>
      <sheetName val="G.R300°æºñ"/>
      <sheetName val="ºñÅ»¸éº¸È£°ø¼ö·®»êÃâ"/>
      <sheetName val="³ëÀÓ´Ü°¡"/>
      <sheetName val="ÀÏÀ§¸ñ·Ï"/>
      <sheetName val="¿äÀ²"/>
      <sheetName val="ÀÏÀ§´ë°¡"/>
      <sheetName val="ÅÍ³ÎÁ¶µµ"/>
      <sheetName val="ÄÚµåÇ¥"/>
      <sheetName val="´Ü°¡Á¶»ç"/>
      <sheetName val="단위일위"/>
      <sheetName val="설계조건"/>
      <sheetName val="안정계산"/>
      <sheetName val="단면검토"/>
      <sheetName val="2000년1차"/>
      <sheetName val="6공구(당초)"/>
      <sheetName val="개요"/>
      <sheetName val="직노"/>
      <sheetName val="11.1 단면hwp"/>
      <sheetName val="포장복구집계"/>
      <sheetName val="자료"/>
      <sheetName val="단락전류-A"/>
      <sheetName val="공주-교대(A1)"/>
      <sheetName val="Y-WORK"/>
      <sheetName val="데리네이타현황"/>
      <sheetName val="진주방향"/>
      <sheetName val="을"/>
      <sheetName val="설비"/>
      <sheetName val="wall"/>
      <sheetName val="EQ-R1"/>
      <sheetName val="일위대가(가설)"/>
      <sheetName val="1단계"/>
      <sheetName val="ⴭⴭⴭⴭⴭ"/>
      <sheetName val="터파기및재료"/>
      <sheetName val="수안보-MBR1"/>
      <sheetName val="냉천부속동"/>
      <sheetName val="비교1"/>
      <sheetName val="첨부1"/>
      <sheetName val="DATA 입력부"/>
      <sheetName val="경비_원본"/>
      <sheetName val="수량-가로등"/>
      <sheetName val="일위대가목차"/>
      <sheetName val="자재"/>
      <sheetName val="단가산출2"/>
      <sheetName val="단가 및 재료비"/>
      <sheetName val="단가산출1"/>
      <sheetName val="집계표"/>
      <sheetName val="설비내역서"/>
      <sheetName val="건축내역서"/>
      <sheetName val="전기내역서"/>
      <sheetName val="남양주부대"/>
      <sheetName val="°æ»ê"/>
      <sheetName val="Customer Databas"/>
      <sheetName val="일위집계(기존)"/>
      <sheetName val="시중노임(공사)"/>
      <sheetName val="공통가설"/>
      <sheetName val="CIVIL"/>
      <sheetName val="01상노임"/>
      <sheetName val="토공계산서(부체도로)"/>
      <sheetName val="단가"/>
      <sheetName val="내역서(총)"/>
      <sheetName val="단가비교"/>
      <sheetName val="b_balju_cho"/>
      <sheetName val="도급"/>
      <sheetName val="기성내역서표지"/>
      <sheetName val="1.설계조건"/>
      <sheetName val="제잡비 산출내역(실적공사비)"/>
      <sheetName val="손익분석"/>
      <sheetName val="calculation"/>
      <sheetName val="1-1"/>
      <sheetName val="산출근거"/>
      <sheetName val="NEYOK"/>
      <sheetName val="산업"/>
      <sheetName val="AS복구"/>
      <sheetName val="중기터파기"/>
      <sheetName val="변수값"/>
      <sheetName val="중기상차"/>
      <sheetName val="인건비"/>
      <sheetName val="교각1"/>
      <sheetName val="INFO"/>
      <sheetName val="2.냉난방설비공사"/>
      <sheetName val="7.자동제어공사"/>
      <sheetName val="제잡비1"/>
      <sheetName val="내역서(기계)"/>
      <sheetName val="CATCH BASIN"/>
      <sheetName val="EACT10"/>
      <sheetName val="단가코드"/>
      <sheetName val="교통대책내역"/>
      <sheetName val="1차 내역서"/>
      <sheetName val="6호기"/>
      <sheetName val="내역분기"/>
      <sheetName val="Sheet5"/>
      <sheetName val="공종구간"/>
      <sheetName val="총괄표"/>
      <sheetName val="인공산출"/>
      <sheetName val="날개벽"/>
      <sheetName val="단가산출"/>
      <sheetName val="유류사용"/>
      <sheetName val="SLAB&quot;1&quot;"/>
      <sheetName val="인부노임"/>
      <sheetName val="수량산출서"/>
      <sheetName val="노무"/>
      <sheetName val="견적서"/>
      <sheetName val="CODE"/>
      <sheetName val="Sheet1 (2)"/>
      <sheetName val="횡배수관"/>
      <sheetName val="산수배수"/>
      <sheetName val="사용성검토"/>
      <sheetName val="옹벽"/>
      <sheetName val="b_balju"/>
      <sheetName val="전기산출"/>
      <sheetName val="주공기준"/>
      <sheetName val="예산변경사항"/>
      <sheetName val="변압기 및 발전기 용량"/>
      <sheetName val="조명율표"/>
      <sheetName val="대로근거"/>
      <sheetName val="금융비용"/>
      <sheetName val="자동차폐수처리장"/>
      <sheetName val="(A)내역서"/>
      <sheetName val="장비"/>
      <sheetName val="조도계산"/>
      <sheetName val="출력-내역서"/>
      <sheetName val="견적서세부내용"/>
      <sheetName val="견적내용입력"/>
      <sheetName val="발신정보"/>
      <sheetName val="단 box"/>
      <sheetName val="연결임시"/>
      <sheetName val="자재단가표"/>
      <sheetName val="명곡교 강교"/>
      <sheetName val="수량명세서"/>
      <sheetName val="AC포장수량"/>
      <sheetName val="예산명세서"/>
      <sheetName val="설계명세서"/>
      <sheetName val="자료입력"/>
      <sheetName val="난간벽단위"/>
      <sheetName val="교각별수량"/>
      <sheetName val="자재단가-1"/>
      <sheetName val="협조전"/>
      <sheetName val="노단"/>
      <sheetName val="수량인공"/>
      <sheetName val="갑지(추정)"/>
      <sheetName val="노원열병합  건축공사기성내역서"/>
      <sheetName val="단 부"/>
      <sheetName val="사급자재"/>
      <sheetName val="공문"/>
      <sheetName val="토 적 표"/>
      <sheetName val="2009노임(공사)"/>
      <sheetName val="Front"/>
      <sheetName val="DATA(광속)"/>
      <sheetName val="중간부"/>
      <sheetName val="공통가설비"/>
      <sheetName val="LIST"/>
      <sheetName val="WORK"/>
      <sheetName val="안정검토"/>
      <sheetName val="노임이"/>
      <sheetName val="부표총괄"/>
      <sheetName val="조건표"/>
      <sheetName val="내역서(갑)"/>
      <sheetName val="단위중량"/>
      <sheetName val="제품"/>
      <sheetName val="부대내역"/>
      <sheetName val="말고개터널조명전압강하"/>
      <sheetName val="세부내역"/>
      <sheetName val="3.하중산정4.지지력"/>
      <sheetName val="Macro(전선)"/>
      <sheetName val="계수시트"/>
      <sheetName val="XL4Poppy"/>
      <sheetName val="9811"/>
      <sheetName val="원형1호맨홀토공수량"/>
      <sheetName val="2.가정단면"/>
      <sheetName val="실행내역"/>
      <sheetName val="옹벽기초자료"/>
      <sheetName val="현황산출서"/>
      <sheetName val="설계산출기초"/>
      <sheetName val="설계산출표지"/>
      <sheetName val="도급예산내역서총괄표"/>
      <sheetName val="을부담운반비"/>
      <sheetName val="운반비산출"/>
      <sheetName val="직공비"/>
      <sheetName val="2001년 건설노임"/>
      <sheetName val="비목군단가비교표"/>
      <sheetName val="MATERIAL"/>
      <sheetName val="건축(충일분)"/>
      <sheetName val="Sheet15"/>
      <sheetName val="기둥(원형)"/>
      <sheetName val="단면 (2)"/>
      <sheetName val="노무비 "/>
      <sheetName val="원가계산서"/>
      <sheetName val="TRE TABLE"/>
      <sheetName val="ASEM내역"/>
      <sheetName val="수량산출"/>
      <sheetName val="2경간"/>
      <sheetName val="시설물"/>
      <sheetName val="식재출력용"/>
      <sheetName val="식재"/>
      <sheetName val="유지관리"/>
      <sheetName val="건축집계표"/>
      <sheetName val="맨홀수량산출"/>
      <sheetName val="하수급견적대비"/>
      <sheetName val="방송일위대가"/>
      <sheetName val="3련 BOX"/>
      <sheetName val="7´Ü°¡"/>
      <sheetName val="¼ö¸ñÇ¥ÁØ´ë°¡"/>
      <sheetName val="IìéÚõÝï"/>
      <sheetName val="NìüëÒ-òÅ"/>
      <sheetName val="°ÇÃà³»¿ª"/>
      <sheetName val="Áõ°¨´ëºñ"/>
      <sheetName val="³»¿ª¼­"/>
      <sheetName val="A°©Áö"/>
      <sheetName val="4-7.Áß¾ÓÀü±â½Ç(³ëÀÓ´Ü°¡)"/>
      <sheetName val="°ÇÃà"/>
      <sheetName val="½ÄÀç°¡°Ý"/>
      <sheetName val="½ÄÀçÃÑ°ý"/>
      <sheetName val="Àü±â"/>
      <sheetName val="´ãÀå»êÃâ"/>
      <sheetName val="Åä»ç(PE)"/>
      <sheetName val="11.1 ´Ü¸éhwp"/>
      <sheetName val="6È£±â"/>
      <sheetName val="ÀÎ°Çºñ "/>
      <sheetName val="´ëºñ"/>
      <sheetName val="BQ(½ÇÇà)"/>
      <sheetName val="Á¡¼ö°è»ê1-2"/>
      <sheetName val="³ë¹«ºñ"/>
      <sheetName val="±â°è°æºñ(½Ã°£´ç)"/>
      <sheetName val="·¥¸Ó"/>
      <sheetName val="Àü±âÀÏÀ§´ë°¡"/>
      <sheetName val="File_°ü±Þ"/>
      <sheetName val="°øÁ¤Áý°è"/>
      <sheetName val="ÀÔÂû¾È"/>
      <sheetName val="³»¿ª"/>
      <sheetName val="Æ÷Àåº¹±¸Áý°è"/>
      <sheetName val="1Â÷ ³»¿ª¼­"/>
      <sheetName val="°øÅë°¡¼³"/>
      <sheetName val="01»ó³ëÀÓ"/>
      <sheetName val="½ÃÁß³ëÀÓ(°ø»ç)"/>
      <sheetName val="³ëÀÓ9¿ù"/>
      <sheetName val="¹«»ê¼ÒÁ¶"/>
      <sheetName val="¼³°èÁ¶°Ç"/>
      <sheetName val="¾ÈÁ¤°è»ê"/>
      <sheetName val="´Ü¸é°ËÅä"/>
      <sheetName val="ÅÍÆÄ±â¹×Àç·á"/>
      <sheetName val="Àü»ê¸Á"/>
      <sheetName val="µ¥¸®³×ÀÌÅ¸ÇöÈ²"/>
      <sheetName val="Á÷³ë"/>
      <sheetName val="Á¾¹è¼ö°ü¸éº®½Å"/>
      <sheetName val="Àû¿ë´ÜÀ§±æÀÌ"/>
      <sheetName val="2000³â1Â÷"/>
      <sheetName val="6°ø±¸(´çÃÊ)"/>
      <sheetName val="°³¿ä"/>
      <sheetName val="ÀÚ·á"/>
      <sheetName val="´Ü¶ôÀü·ù-A"/>
      <sheetName val="±â°è°æºñ"/>
      <sheetName val="ÀÏ¹ÝÀÚÀç"/>
      <sheetName val="¹è¼ö°ø"/>
      <sheetName val="ÁøÁÖ¹æÇâ"/>
      <sheetName val="¼ö¾Èº¸-MBR1"/>
      <sheetName val="°øÁÖ-±³´ë(A1)"/>
      <sheetName val="³ÃÃµºÎ¼Óµ¿"/>
      <sheetName val="´Ü°¡"/>
      <sheetName val="ÀÎ°Çºñ"/>
      <sheetName val="¿¹»ê¸í¼¼¼­"/>
      <sheetName val="¼³°è¸í¼¼¼­"/>
      <sheetName val="ÀÚ·áÀÔ·Â"/>
      <sheetName val="À»"/>
      <sheetName val="´Ü°¡ºñ±³"/>
      <sheetName val="°æºñ_¿øº»"/>
      <sheetName val="¼ö·®-°¡·Îµî"/>
      <sheetName val="´ÜÀ§ÀÏÀ§"/>
      <sheetName val="¿ø°¡°è»ê¼­"/>
      <sheetName val="¼³ºñ"/>
      <sheetName val="°ÇÃàÁý°èÇ¥"/>
      <sheetName val="»ê¾÷"/>
      <sheetName val="ÀÚÀç´Ü°¡"/>
      <sheetName val="¼ÒºñÀÚ°¡"/>
      <sheetName val="´Ü°¡ "/>
      <sheetName val="ÀÏÀ§ÃÑ°ýÇ¥"/>
      <sheetName val="1´Ü°è"/>
      <sheetName val="¼ö·®»êÃâ¼­"/>
      <sheetName val="³ë¹«"/>
      <sheetName val="Åä¸ñ"/>
      <sheetName val="4동급수"/>
      <sheetName val="경  비 "/>
      <sheetName val="재료비"/>
      <sheetName val="실행대비"/>
      <sheetName val="예정(3)"/>
      <sheetName val="동원(3)"/>
      <sheetName val="전장품(관리용)"/>
      <sheetName val="기본일위"/>
      <sheetName val="일위대가(건축)"/>
      <sheetName val="NEWDRAW"/>
      <sheetName val="TB-내역서"/>
      <sheetName val="96노임기준"/>
      <sheetName val="신규 수주분(사용자 정의)"/>
      <sheetName val="비용"/>
      <sheetName val="차수"/>
      <sheetName val="INPUT(덕도방향-시점)"/>
      <sheetName val="시설물일위"/>
      <sheetName val="지급자재"/>
      <sheetName val="기자재대비표"/>
      <sheetName val="2004,상노임"/>
      <sheetName val="플랜트 설치"/>
      <sheetName val="내부부하"/>
      <sheetName val="말뚝지지력산정"/>
      <sheetName val="input"/>
      <sheetName val="아스.노면절삭"/>
      <sheetName val="평가데이터"/>
      <sheetName val="토공유동표"/>
      <sheetName val="상반기손익차2총괄"/>
      <sheetName val="기초자료"/>
      <sheetName val="일위"/>
      <sheetName val="SIL98"/>
      <sheetName val="ABUT수량-A1"/>
      <sheetName val="월별손익"/>
      <sheetName val="금액집계"/>
      <sheetName val="배수장토목공사비"/>
      <sheetName val="원가"/>
      <sheetName val="공내역"/>
      <sheetName val="type-F"/>
      <sheetName val="문산방향-교대(A2)"/>
      <sheetName val="G_R300경비"/>
      <sheetName val="4-7_중앙전기실(노임단가)"/>
      <sheetName val="인건비_"/>
      <sheetName val="11_1_단면hwp"/>
      <sheetName val="G_R300°æºñ"/>
      <sheetName val="Customer_Databas"/>
      <sheetName val="중기사용료산출근거"/>
      <sheetName val="TOTAL3"/>
      <sheetName val="토공수량산출"/>
      <sheetName val="토적계산서"/>
      <sheetName val="전선 및 전선관"/>
      <sheetName val="관리비"/>
      <sheetName val="간선계산"/>
      <sheetName val="교각계산"/>
      <sheetName val="6PILE  (돌출)"/>
      <sheetName val="일위목차"/>
      <sheetName val="단가_"/>
      <sheetName val="성곽내역서"/>
      <sheetName val="발주설계서(당초)"/>
      <sheetName val="도급정산"/>
      <sheetName val="배선DATA"/>
      <sheetName val="전동기DATA"/>
      <sheetName val="비용display"/>
      <sheetName val="재집"/>
      <sheetName val="직재"/>
      <sheetName val="공종목록표"/>
      <sheetName val="가격조사"/>
      <sheetName val="102역사"/>
      <sheetName val="내역서2안"/>
      <sheetName val="건축내역(도급)"/>
      <sheetName val="우수토적(진입도로)"/>
      <sheetName val="을지"/>
      <sheetName val="현장관리비"/>
      <sheetName val="고창터널(고창방향)"/>
      <sheetName val="개소별수량산출"/>
      <sheetName val="기초일위"/>
      <sheetName val="시설일위"/>
      <sheetName val="조명일위"/>
      <sheetName val="2000,9월 일위"/>
      <sheetName val="실행내역서 "/>
      <sheetName val="일위노임단가"/>
      <sheetName val="Mc1"/>
      <sheetName val="관기성공.내"/>
      <sheetName val="차도조도계산"/>
      <sheetName val="Total"/>
      <sheetName val="guard(mac)"/>
      <sheetName val="부대대비"/>
      <sheetName val="냉연집계"/>
      <sheetName val="일위대가(1)"/>
      <sheetName val="10.공통-노임단가"/>
      <sheetName val="첨부파일"/>
      <sheetName val="관급"/>
      <sheetName val="원가계산서 "/>
      <sheetName val="철콘공사"/>
      <sheetName val="관로내역원"/>
      <sheetName val="갑지"/>
      <sheetName val="쌍송교"/>
      <sheetName val="토공1"/>
      <sheetName val="산출"/>
      <sheetName val="과천MAIN"/>
      <sheetName val="예산M12A"/>
      <sheetName val="정부노임단가"/>
      <sheetName val="단가대비"/>
      <sheetName val="소총괄표1"/>
      <sheetName val="BSD (2)"/>
      <sheetName val="기존단가 (2)"/>
      <sheetName val="Noname 1"/>
      <sheetName val="각종장비전압강하계산"/>
      <sheetName val="내역(2000년)"/>
      <sheetName val="견적업체"/>
      <sheetName val="공통가설공사"/>
      <sheetName val="제출내역 (2)"/>
      <sheetName val="교대시점"/>
      <sheetName val="2_냉난방설비공사"/>
      <sheetName val="danga"/>
      <sheetName val="ilch"/>
      <sheetName val="동해title"/>
      <sheetName val="토공2"/>
      <sheetName val="구조물토공1"/>
      <sheetName val="토공3"/>
      <sheetName val="기둥"/>
      <sheetName val="저판(버림100)"/>
      <sheetName val="h-013211-2"/>
      <sheetName val="실행내역 "/>
      <sheetName val="1"/>
      <sheetName val="노임단가표"/>
      <sheetName val="단가조사서"/>
      <sheetName val="참고자료"/>
      <sheetName val="archi(본사)"/>
      <sheetName val="부하계산서"/>
      <sheetName val="중기조종사 단위단가"/>
      <sheetName val="내역표지"/>
      <sheetName val="일위대가 (100%)"/>
      <sheetName val="투찰(하수)"/>
      <sheetName val="WEIGHT LIST"/>
      <sheetName val="POL6차-PIPING"/>
      <sheetName val="산#2-1 (2)"/>
      <sheetName val="산#3-1"/>
      <sheetName val="공내역서"/>
      <sheetName val="견"/>
      <sheetName val="8.2TON"/>
      <sheetName val="돈암사업"/>
      <sheetName val="ITEM"/>
      <sheetName val="토공"/>
      <sheetName val="SUMMARYMCA"/>
      <sheetName val="공사내역"/>
      <sheetName val="단가비교표"/>
      <sheetName val="참조"/>
      <sheetName val="물가대비표"/>
      <sheetName val="DESIGN CRITERIA"/>
      <sheetName val="건축원가계산서"/>
      <sheetName val="Sheet10"/>
      <sheetName val="전체"/>
      <sheetName val="가로등기초"/>
      <sheetName val="CON'C"/>
      <sheetName val="00000"/>
      <sheetName val="설변물량"/>
      <sheetName val="일위집계"/>
      <sheetName val="부하계산"/>
      <sheetName val="sheets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견적990322"/>
      <sheetName val="TOTAL_BOQ"/>
      <sheetName val="eq_data"/>
      <sheetName val="정산노무"/>
      <sheetName val="정산재료"/>
      <sheetName val="계산근거"/>
      <sheetName val="공사원가계산서"/>
      <sheetName val="일위대가표(무)"/>
      <sheetName val="일위대가산출기초"/>
      <sheetName val="옹벽1"/>
      <sheetName val="공량산출서"/>
      <sheetName val="일위산출"/>
      <sheetName val="배수내역"/>
      <sheetName val="소업1교"/>
      <sheetName val="공조기"/>
      <sheetName val="TRE_TABLE"/>
      <sheetName val="7_자동제어공사"/>
      <sheetName val="DATA_입력부"/>
      <sheetName val="1_설계조건"/>
      <sheetName val="제잡비_산출내역(실적공사비)"/>
      <sheetName val="단가_및_재료비"/>
      <sheetName val="변압기_및_발전기_용량"/>
      <sheetName val="Sheet1_(2)"/>
      <sheetName val="토_적_표"/>
      <sheetName val="노원열병합__건축공사기성내역서"/>
      <sheetName val="Manual Valve List"/>
      <sheetName val="남대문빌딩"/>
      <sheetName val="2. 공원조도(전통공원)"/>
      <sheetName val="효성CB 1P기초"/>
      <sheetName val="상부공"/>
      <sheetName val="물가"/>
      <sheetName val="SP"/>
      <sheetName val="경비2내역"/>
      <sheetName val="WO"/>
      <sheetName val="적용률"/>
      <sheetName val="가도공"/>
      <sheetName val="IN"/>
      <sheetName val="Imp-Data"/>
      <sheetName val="6. 직접경비"/>
      <sheetName val="대운반(신설-관급)"/>
      <sheetName val="22-2M단"/>
      <sheetName val="22-1소단"/>
      <sheetName val="Macro(차단기)"/>
      <sheetName val="품셈표"/>
      <sheetName val="단가조건(02년)"/>
      <sheetName val="실행철강하도"/>
      <sheetName val="자단"/>
      <sheetName val="일위대가표"/>
      <sheetName val="토목주소"/>
      <sheetName val="95WBS"/>
      <sheetName val="지주토목내역서"/>
      <sheetName val="수량집계"/>
      <sheetName val="총괄집계표"/>
      <sheetName val="기준액"/>
      <sheetName val="ZONE.1"/>
      <sheetName val="실적원가"/>
      <sheetName val="발전기"/>
      <sheetName val="간선"/>
      <sheetName val="부하"/>
      <sheetName val="납부서"/>
      <sheetName val="금광1터널"/>
      <sheetName val="총괄"/>
      <sheetName val="현장경비"/>
      <sheetName val="토공(우물통,기타) "/>
      <sheetName val="첨부1-1"/>
      <sheetName val="일위_파일"/>
      <sheetName val="수목데이타 "/>
      <sheetName val="배수장공사비명세서"/>
      <sheetName val="변경현황"/>
      <sheetName val="목록1"/>
      <sheetName val="목록2"/>
      <sheetName val="중기"/>
      <sheetName val="총괄내역서"/>
      <sheetName val="관접합및부설"/>
      <sheetName val="총2000실2000연"/>
      <sheetName val="품셈집계표"/>
      <sheetName val="기계내역"/>
      <sheetName val="공사설명서"/>
      <sheetName val="공사계획서"/>
      <sheetName val="송라터널총괄"/>
      <sheetName val="목차"/>
      <sheetName val="중로근거"/>
      <sheetName val="전체현황"/>
      <sheetName val="11"/>
      <sheetName val="본부소개"/>
      <sheetName val="콘크리트타설입력"/>
      <sheetName val="레미콘입고현황"/>
      <sheetName val="예산M2"/>
      <sheetName val="견적집계표"/>
      <sheetName val="견적"/>
      <sheetName val="총 괄 표"/>
      <sheetName val="산근1"/>
      <sheetName val="참고 1"/>
      <sheetName val="기초공"/>
      <sheetName val="기본"/>
      <sheetName val="노임단"/>
      <sheetName val="부대공"/>
      <sheetName val="운반공"/>
      <sheetName val="자재단"/>
      <sheetName val="장비단"/>
      <sheetName val="dt0301"/>
      <sheetName val="dtt0301"/>
      <sheetName val="기둥(하중)"/>
      <sheetName val="노임표"/>
      <sheetName val="CAT_5"/>
      <sheetName val="순공사비"/>
      <sheetName val="9GNG운반"/>
      <sheetName val="Main"/>
      <sheetName val="대전21토목내역서"/>
      <sheetName val="도"/>
      <sheetName val="KMT물량"/>
      <sheetName val="자재단가비교표"/>
      <sheetName val="단면설계"/>
      <sheetName val="총공사내역서"/>
      <sheetName val="견적을지"/>
      <sheetName val="T6-6(2)"/>
      <sheetName val="2000전체분"/>
      <sheetName val="기계경비산출기준"/>
      <sheetName val="산출내역서집계표"/>
      <sheetName val="960318-1"/>
      <sheetName val="남양구조시험동"/>
      <sheetName val="내역1"/>
      <sheetName val="VXXXXXXX"/>
      <sheetName val="건축원가"/>
      <sheetName val="간접비내역-1"/>
      <sheetName val="내2"/>
      <sheetName val="1.설계기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급내역서표지"/>
      <sheetName val="설계예산내역서"/>
      <sheetName val="도급예산내역서"/>
      <sheetName val="일위대가표지"/>
      <sheetName val="일위대가표"/>
      <sheetName val="작업할증"/>
      <sheetName val="물가비교표"/>
      <sheetName val="환율및유가"/>
      <sheetName val="19년노임(하)"/>
      <sheetName val="표지(단가,수량)"/>
      <sheetName val="수량산출서표지"/>
      <sheetName val="수량산출서"/>
      <sheetName val="단가산출표지"/>
      <sheetName val="단가산출서"/>
      <sheetName val="6공구(당초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C5">
            <v>130264</v>
          </cell>
        </row>
        <row r="8">
          <cell r="C8">
            <v>198829</v>
          </cell>
        </row>
        <row r="9">
          <cell r="C9">
            <v>207239</v>
          </cell>
        </row>
        <row r="10">
          <cell r="C10">
            <v>150052</v>
          </cell>
        </row>
        <row r="12">
          <cell r="C12">
            <v>209394</v>
          </cell>
        </row>
        <row r="13">
          <cell r="C13">
            <v>208492</v>
          </cell>
        </row>
        <row r="15">
          <cell r="C15">
            <v>214502</v>
          </cell>
        </row>
        <row r="16">
          <cell r="C16">
            <v>188854</v>
          </cell>
        </row>
        <row r="17">
          <cell r="C17">
            <v>192305</v>
          </cell>
        </row>
        <row r="20">
          <cell r="C20">
            <v>176693</v>
          </cell>
        </row>
        <row r="22">
          <cell r="C22">
            <v>228462</v>
          </cell>
        </row>
      </sheetData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적용기준"/>
      <sheetName val="도면작업요령"/>
      <sheetName val="내역작업순서"/>
      <sheetName val="자료"/>
      <sheetName val="타이틀▶"/>
      <sheetName val="작성요령"/>
      <sheetName val="야장"/>
      <sheetName val="실시설계보고서"/>
      <sheetName val="사진첩1"/>
      <sheetName val="사진첩"/>
      <sheetName val="사진첩2"/>
      <sheetName val="설계서"/>
      <sheetName val="단가산출서"/>
      <sheetName val="수량산출서"/>
      <sheetName val="용지및지장물조서"/>
      <sheetName val="◀타이틀"/>
      <sheetName val="일반시방서"/>
      <sheetName val="특별시방서"/>
      <sheetName val="5.예정공정표"/>
      <sheetName val="6.동원인원계획표"/>
      <sheetName val="동원인원계획표 (2)"/>
      <sheetName val="도로포장면적산출(1)"/>
      <sheetName val="ABUT수량-A1"/>
      <sheetName val="광주운남을"/>
      <sheetName val="인건-측정"/>
      <sheetName val="웅진교-S2"/>
      <sheetName val="각형맨홀"/>
      <sheetName val="비탈면보호공수량산출"/>
      <sheetName val="Sheet1"/>
      <sheetName val="노임단가"/>
      <sheetName val="횡배수관토공수량"/>
      <sheetName val="횡 연장"/>
      <sheetName val="접속도로"/>
      <sheetName val="보호공"/>
      <sheetName val="포장면적산출"/>
      <sheetName val="날개벽"/>
      <sheetName val="DATE"/>
      <sheetName val="토사(PE)"/>
      <sheetName val="단위수량"/>
      <sheetName val="종배수관면벽신"/>
      <sheetName val="수목데이타 "/>
      <sheetName val="설계변경내역서"/>
      <sheetName val="평균높이산출근거"/>
      <sheetName val="피벗테이블데이터분석"/>
      <sheetName val="공사비"/>
      <sheetName val="터파기및재료"/>
      <sheetName val="계산서(곡선부)"/>
      <sheetName val="-치수표(곡선부)"/>
      <sheetName val="적용단위길이"/>
      <sheetName val="횡배수관집현황(2공구)"/>
      <sheetName val="변경내역"/>
      <sheetName val="단가집계목록"/>
      <sheetName val="내역"/>
      <sheetName val="접속도로1"/>
      <sheetName val="몰탈콘크리트"/>
      <sheetName val="철근집계"/>
      <sheetName val="공감비"/>
      <sheetName val="소야공정계획표"/>
      <sheetName val="특수기호강도거푸집"/>
      <sheetName val="종배수관(신)"/>
      <sheetName val="포장수량집계표"/>
      <sheetName val="단가일람"/>
      <sheetName val="부안일위"/>
      <sheetName val="구조물토적"/>
      <sheetName val="변경내역서간지"/>
      <sheetName val="지급자재"/>
      <sheetName val="철근량"/>
      <sheetName val="위치"/>
    </sheetNames>
    <sheetDataSet>
      <sheetData sheetId="0"/>
      <sheetData sheetId="1"/>
      <sheetData sheetId="2"/>
      <sheetData sheetId="3">
        <row r="1">
          <cell r="B1">
            <v>1</v>
          </cell>
          <cell r="C1" t="str">
            <v>국도15호선 묘치재지구 낙석·산사태 위험지구 개선공사</v>
          </cell>
        </row>
        <row r="2">
          <cell r="B2">
            <v>2</v>
          </cell>
          <cell r="C2" t="str">
            <v>국도15호선 용곡지구 낙석·산사태 위험지구 개선공사</v>
          </cell>
        </row>
        <row r="3">
          <cell r="B3">
            <v>3</v>
          </cell>
          <cell r="C3" t="str">
            <v>국도1호선 삼정지구 진입도로 개선공사</v>
          </cell>
          <cell r="G3" t="str">
            <v>2000.  7.</v>
          </cell>
        </row>
        <row r="4">
          <cell r="B4">
            <v>4</v>
          </cell>
          <cell r="C4" t="str">
            <v>국도15호선 백아산입구 낙석 · 산사태 위험지구 개선공사</v>
          </cell>
        </row>
        <row r="5">
          <cell r="B5">
            <v>5</v>
          </cell>
          <cell r="C5" t="str">
            <v>국도15호선 오례2지구 낙석·산사태 위험지구 개선공사</v>
          </cell>
        </row>
        <row r="6">
          <cell r="B6">
            <v>6</v>
          </cell>
          <cell r="C6" t="str">
            <v>국도29호선 담양호1지구 낙석·산사태 위험지구 개선공사</v>
          </cell>
        </row>
        <row r="7">
          <cell r="B7">
            <v>7</v>
          </cell>
          <cell r="C7" t="str">
            <v>국도29호선 담양호2지구 낙석·산사태 위험지구 개선공사</v>
          </cell>
        </row>
        <row r="8">
          <cell r="B8">
            <v>8</v>
          </cell>
          <cell r="C8" t="str">
            <v>국도29호선 담양호3지구 낙석·산사태 위험지구 개선공사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지"/>
      <sheetName val="작업하는곳"/>
      <sheetName val="◀암거수리계산조서"/>
      <sheetName val="암거수리계산서"/>
      <sheetName val="최종단면▶"/>
      <sheetName val="◀평균높이▶"/>
      <sheetName val="◀암거위치"/>
      <sheetName val="재료집계표빽업"/>
      <sheetName val="집계표"/>
      <sheetName val="암거"/>
      <sheetName val="암거공"/>
      <sheetName val="암거치수표"/>
      <sheetName val="((재료집계표"/>
      <sheetName val="((BOX@1"/>
      <sheetName val="BOX@2"/>
      <sheetName val="BOX@3"/>
      <sheetName val="BOX@4"/>
      <sheetName val="WING"/>
      <sheetName val="날개벽치수표"/>
      <sheetName val="7암거사각부보강"/>
      <sheetName val="사각보강"/>
      <sheetName val="지 수 턱"/>
      <sheetName val="날개벽공제"/>
      <sheetName val="((6접속저판,차수벽수량"/>
      <sheetName val="((난간차수벽"/>
      <sheetName val="((난간차수벽 (2)"/>
      <sheetName val="((비계, 동바리 산식"/>
      <sheetName val="CONTORL"/>
      <sheetName val="암거수리계산서 (2)"/>
      <sheetName val="집계표 (2)"/>
      <sheetName val="신축이음"/>
      <sheetName val="자료"/>
      <sheetName val="철거산출근거"/>
      <sheetName val="일위대가표"/>
      <sheetName val="자재단가대비표"/>
      <sheetName val="중기사용료산출근거"/>
      <sheetName val="환율 및 노임"/>
    </sheetNames>
    <sheetDataSet>
      <sheetData sheetId="0" refreshError="1"/>
      <sheetData sheetId="1" refreshError="1"/>
      <sheetData sheetId="2" refreshError="1">
        <row r="1">
          <cell r="D1" t="str">
            <v>암거수리계산서기초자료</v>
          </cell>
        </row>
        <row r="4">
          <cell r="A4" t="str">
            <v>구분</v>
          </cell>
          <cell r="B4" t="str">
            <v>측점</v>
          </cell>
          <cell r="C4" t="str">
            <v>유역면적</v>
          </cell>
          <cell r="D4" t="str">
            <v>거리</v>
          </cell>
          <cell r="E4" t="str">
            <v>높이</v>
          </cell>
          <cell r="F4" t="str">
            <v>유입시간</v>
          </cell>
          <cell r="G4" t="str">
            <v>강우강도</v>
          </cell>
          <cell r="H4" t="str">
            <v>강우강도식</v>
          </cell>
          <cell r="I4" t="str">
            <v>변수1</v>
          </cell>
          <cell r="J4" t="str">
            <v>변수2</v>
          </cell>
          <cell r="K4" t="str">
            <v>유출계수</v>
          </cell>
          <cell r="L4" t="str">
            <v>폭</v>
          </cell>
          <cell r="M4" t="str">
            <v>높이</v>
          </cell>
          <cell r="N4" t="str">
            <v>련</v>
          </cell>
          <cell r="O4" t="str">
            <v>구배</v>
          </cell>
          <cell r="P4" t="str">
            <v>조도계수</v>
          </cell>
          <cell r="Q4" t="str">
            <v>판단</v>
          </cell>
          <cell r="R4" t="str">
            <v>접속저판            설치여부</v>
          </cell>
          <cell r="S4" t="str">
            <v>현장유량</v>
          </cell>
          <cell r="T4" t="str">
            <v>단면유량</v>
          </cell>
          <cell r="U4" t="str">
            <v>단면검토</v>
          </cell>
          <cell r="V4" t="str">
            <v>코드표</v>
          </cell>
          <cell r="W4" t="str">
            <v>단면없음</v>
          </cell>
        </row>
        <row r="5">
          <cell r="A5" t="str">
            <v>단위</v>
          </cell>
          <cell r="B5" t="str">
            <v>NO.</v>
          </cell>
          <cell r="C5" t="str">
            <v>A(km2)</v>
          </cell>
          <cell r="D5" t="str">
            <v>L(m)</v>
          </cell>
          <cell r="E5" t="str">
            <v>H(m)</v>
          </cell>
          <cell r="F5" t="str">
            <v>T1(min)</v>
          </cell>
          <cell r="G5" t="str">
            <v>(년)</v>
          </cell>
          <cell r="H5" t="str">
            <v>Japanese           Sherman        Talbot</v>
          </cell>
          <cell r="I5" t="str">
            <v>d                  c                    a</v>
          </cell>
          <cell r="J5" t="str">
            <v>e               k                  b</v>
          </cell>
          <cell r="K5" t="str">
            <v>C</v>
          </cell>
          <cell r="L5" t="str">
            <v>(m)</v>
          </cell>
          <cell r="M5" t="str">
            <v>(m)</v>
          </cell>
          <cell r="N5" t="str">
            <v>@</v>
          </cell>
          <cell r="O5" t="str">
            <v>l</v>
          </cell>
          <cell r="P5" t="str">
            <v>n</v>
          </cell>
          <cell r="Q5" t="str">
            <v>OK          NO</v>
          </cell>
          <cell r="R5" t="str">
            <v>필요       불필요</v>
          </cell>
          <cell r="S5" t="str">
            <v>V1</v>
          </cell>
          <cell r="T5" t="str">
            <v>V2</v>
          </cell>
        </row>
        <row r="6">
          <cell r="A6">
            <v>1</v>
          </cell>
          <cell r="B6" t="str">
            <v>109+16(좌)</v>
          </cell>
          <cell r="C6">
            <v>0.2</v>
          </cell>
          <cell r="D6">
            <v>820</v>
          </cell>
          <cell r="E6">
            <v>264</v>
          </cell>
          <cell r="F6">
            <v>5</v>
          </cell>
          <cell r="G6">
            <v>20</v>
          </cell>
          <cell r="H6">
            <v>1</v>
          </cell>
          <cell r="I6">
            <v>425</v>
          </cell>
          <cell r="J6">
            <v>0.6</v>
          </cell>
          <cell r="K6">
            <v>0.7</v>
          </cell>
          <cell r="L6">
            <v>2</v>
          </cell>
          <cell r="M6">
            <v>2</v>
          </cell>
          <cell r="N6">
            <v>2</v>
          </cell>
          <cell r="O6">
            <v>5.2999999999999999E-2</v>
          </cell>
          <cell r="P6">
            <v>1.4999999999999999E-2</v>
          </cell>
          <cell r="Q6" t="str">
            <v>OK</v>
          </cell>
          <cell r="R6" t="str">
            <v>필요</v>
          </cell>
          <cell r="S6">
            <v>5.3280000000000003</v>
          </cell>
          <cell r="T6">
            <v>58.411000000000001</v>
          </cell>
          <cell r="U6" t="str">
            <v>단면있음</v>
          </cell>
          <cell r="V6" t="str">
            <v>2*2*2</v>
          </cell>
          <cell r="W6" t="str">
            <v>2*2*2</v>
          </cell>
        </row>
        <row r="8">
          <cell r="W8" t="e">
            <v>#N/A</v>
          </cell>
        </row>
        <row r="9">
          <cell r="W9" t="e">
            <v>#N/A</v>
          </cell>
        </row>
        <row r="10">
          <cell r="W10" t="e">
            <v>#N/A</v>
          </cell>
        </row>
        <row r="11">
          <cell r="W11" t="e">
            <v>#N/A</v>
          </cell>
        </row>
        <row r="12">
          <cell r="W12" t="e">
            <v>#N/A</v>
          </cell>
        </row>
        <row r="13">
          <cell r="W13" t="e">
            <v>#N/A</v>
          </cell>
        </row>
        <row r="14">
          <cell r="W14" t="e">
            <v>#N/A</v>
          </cell>
        </row>
        <row r="15">
          <cell r="W15" t="e">
            <v>#N/A</v>
          </cell>
        </row>
        <row r="16">
          <cell r="A16" t="str">
            <v/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e">
            <v>#N/A</v>
          </cell>
        </row>
        <row r="17">
          <cell r="A17" t="str">
            <v/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e">
            <v>#N/A</v>
          </cell>
        </row>
        <row r="18">
          <cell r="A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e">
            <v>#N/A</v>
          </cell>
        </row>
        <row r="19">
          <cell r="A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e">
            <v>#N/A</v>
          </cell>
        </row>
        <row r="20">
          <cell r="A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e">
            <v>#N/A</v>
          </cell>
        </row>
        <row r="21">
          <cell r="A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e">
            <v>#N/A</v>
          </cell>
        </row>
        <row r="22">
          <cell r="A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e">
            <v>#N/A</v>
          </cell>
        </row>
        <row r="23">
          <cell r="A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e">
            <v>#N/A</v>
          </cell>
        </row>
        <row r="24">
          <cell r="A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e">
            <v>#N/A</v>
          </cell>
        </row>
      </sheetData>
      <sheetData sheetId="3" refreshError="1">
        <row r="2">
          <cell r="T2">
            <v>1</v>
          </cell>
          <cell r="U2" t="str">
            <v>OK</v>
          </cell>
          <cell r="V2" t="str">
            <v>필요</v>
          </cell>
          <cell r="W2">
            <v>5.3280000000000003</v>
          </cell>
          <cell r="X2">
            <v>58.411000000000001</v>
          </cell>
        </row>
        <row r="5">
          <cell r="T5" t="str">
            <v>이하</v>
          </cell>
        </row>
        <row r="66">
          <cell r="T66">
            <v>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</row>
        <row r="69">
          <cell r="T69" t="str">
            <v>이하</v>
          </cell>
        </row>
        <row r="130">
          <cell r="T130">
            <v>3</v>
          </cell>
          <cell r="U130" t="e">
            <v>#N/A</v>
          </cell>
          <cell r="V130" t="e">
            <v>#N/A</v>
          </cell>
          <cell r="W130" t="e">
            <v>#N/A</v>
          </cell>
          <cell r="X130" t="e">
            <v>#N/A</v>
          </cell>
        </row>
        <row r="133">
          <cell r="T133" t="str">
            <v>이하</v>
          </cell>
        </row>
        <row r="194">
          <cell r="T194">
            <v>4</v>
          </cell>
          <cell r="U194" t="e">
            <v>#N/A</v>
          </cell>
          <cell r="V194" t="e">
            <v>#N/A</v>
          </cell>
          <cell r="W194" t="e">
            <v>#N/A</v>
          </cell>
          <cell r="X194" t="e">
            <v>#N/A</v>
          </cell>
        </row>
        <row r="197">
          <cell r="T197" t="str">
            <v>이하</v>
          </cell>
        </row>
        <row r="258">
          <cell r="T258">
            <v>5</v>
          </cell>
          <cell r="U258" t="e">
            <v>#N/A</v>
          </cell>
          <cell r="V258" t="e">
            <v>#N/A</v>
          </cell>
          <cell r="W258" t="e">
            <v>#N/A</v>
          </cell>
          <cell r="X258" t="e">
            <v>#N/A</v>
          </cell>
        </row>
        <row r="261">
          <cell r="T261" t="str">
            <v>이하</v>
          </cell>
        </row>
        <row r="322">
          <cell r="T322">
            <v>6</v>
          </cell>
          <cell r="U322" t="e">
            <v>#N/A</v>
          </cell>
          <cell r="V322" t="e">
            <v>#N/A</v>
          </cell>
          <cell r="W322" t="e">
            <v>#N/A</v>
          </cell>
          <cell r="X322" t="e">
            <v>#N/A</v>
          </cell>
        </row>
        <row r="325">
          <cell r="T325" t="str">
            <v>이하</v>
          </cell>
        </row>
        <row r="386">
          <cell r="T386">
            <v>7</v>
          </cell>
          <cell r="U386" t="e">
            <v>#N/A</v>
          </cell>
          <cell r="V386" t="e">
            <v>#N/A</v>
          </cell>
          <cell r="W386" t="e">
            <v>#N/A</v>
          </cell>
          <cell r="X386" t="e">
            <v>#N/A</v>
          </cell>
        </row>
        <row r="389">
          <cell r="T389" t="str">
            <v>이하</v>
          </cell>
        </row>
        <row r="450">
          <cell r="T450">
            <v>8</v>
          </cell>
          <cell r="U450" t="e">
            <v>#N/A</v>
          </cell>
          <cell r="V450" t="e">
            <v>#N/A</v>
          </cell>
          <cell r="W450" t="e">
            <v>#N/A</v>
          </cell>
          <cell r="X450" t="e">
            <v>#N/A</v>
          </cell>
        </row>
        <row r="453">
          <cell r="T453" t="str">
            <v>이하</v>
          </cell>
        </row>
        <row r="514">
          <cell r="T514">
            <v>9</v>
          </cell>
          <cell r="U514" t="e">
            <v>#N/A</v>
          </cell>
          <cell r="V514" t="e">
            <v>#N/A</v>
          </cell>
          <cell r="W514" t="e">
            <v>#N/A</v>
          </cell>
          <cell r="X514" t="e">
            <v>#N/A</v>
          </cell>
        </row>
        <row r="517">
          <cell r="T517" t="str">
            <v>이하</v>
          </cell>
        </row>
        <row r="578">
          <cell r="T578">
            <v>10</v>
          </cell>
          <cell r="U578" t="e">
            <v>#N/A</v>
          </cell>
          <cell r="V578" t="e">
            <v>#N/A</v>
          </cell>
          <cell r="W578" t="e">
            <v>#N/A</v>
          </cell>
          <cell r="X578" t="e">
            <v>#N/A</v>
          </cell>
        </row>
        <row r="581">
          <cell r="T581" t="str">
            <v>이하</v>
          </cell>
        </row>
        <row r="642">
          <cell r="T642">
            <v>11</v>
          </cell>
          <cell r="U642" t="e">
            <v>#N/A</v>
          </cell>
          <cell r="V642" t="e">
            <v>#N/A</v>
          </cell>
          <cell r="W642" t="e">
            <v>#N/A</v>
          </cell>
          <cell r="X642" t="e">
            <v>#N/A</v>
          </cell>
        </row>
        <row r="645">
          <cell r="T645" t="str">
            <v>이하</v>
          </cell>
        </row>
        <row r="706">
          <cell r="T706">
            <v>12</v>
          </cell>
          <cell r="U706" t="e">
            <v>#N/A</v>
          </cell>
          <cell r="V706" t="e">
            <v>#N/A</v>
          </cell>
          <cell r="W706" t="e">
            <v>#N/A</v>
          </cell>
          <cell r="X706" t="e">
            <v>#N/A</v>
          </cell>
        </row>
        <row r="709">
          <cell r="T709" t="str">
            <v>이하</v>
          </cell>
        </row>
        <row r="770">
          <cell r="T770">
            <v>13</v>
          </cell>
          <cell r="U770" t="e">
            <v>#N/A</v>
          </cell>
          <cell r="V770" t="e">
            <v>#N/A</v>
          </cell>
          <cell r="W770" t="e">
            <v>#N/A</v>
          </cell>
          <cell r="X770" t="e">
            <v>#N/A</v>
          </cell>
        </row>
        <row r="773">
          <cell r="T773" t="str">
            <v>이하</v>
          </cell>
        </row>
        <row r="834">
          <cell r="T834">
            <v>14</v>
          </cell>
          <cell r="U834" t="e">
            <v>#N/A</v>
          </cell>
          <cell r="V834" t="e">
            <v>#N/A</v>
          </cell>
          <cell r="W834" t="e">
            <v>#N/A</v>
          </cell>
          <cell r="X834" t="e">
            <v>#N/A</v>
          </cell>
        </row>
        <row r="837">
          <cell r="T837" t="str">
            <v>이하</v>
          </cell>
        </row>
        <row r="898">
          <cell r="T898">
            <v>15</v>
          </cell>
          <cell r="U898" t="e">
            <v>#N/A</v>
          </cell>
          <cell r="V898" t="e">
            <v>#N/A</v>
          </cell>
          <cell r="W898" t="e">
            <v>#N/A</v>
          </cell>
          <cell r="X898" t="e">
            <v>#N/A</v>
          </cell>
        </row>
        <row r="901">
          <cell r="T901" t="str">
            <v>이하</v>
          </cell>
        </row>
        <row r="962">
          <cell r="T962">
            <v>16</v>
          </cell>
          <cell r="U962" t="e">
            <v>#N/A</v>
          </cell>
          <cell r="V962" t="e">
            <v>#N/A</v>
          </cell>
          <cell r="W962" t="e">
            <v>#N/A</v>
          </cell>
          <cell r="X962" t="e">
            <v>#N/A</v>
          </cell>
        </row>
        <row r="965">
          <cell r="T965" t="str">
            <v>이하</v>
          </cell>
        </row>
        <row r="1026">
          <cell r="T1026">
            <v>17</v>
          </cell>
          <cell r="U1026" t="e">
            <v>#N/A</v>
          </cell>
          <cell r="V1026" t="e">
            <v>#N/A</v>
          </cell>
          <cell r="W1026" t="e">
            <v>#N/A</v>
          </cell>
          <cell r="X1026" t="e">
            <v>#N/A</v>
          </cell>
        </row>
        <row r="1029">
          <cell r="T1029" t="str">
            <v>이하</v>
          </cell>
        </row>
        <row r="1090">
          <cell r="T1090">
            <v>18</v>
          </cell>
          <cell r="U1090" t="e">
            <v>#N/A</v>
          </cell>
          <cell r="V1090" t="e">
            <v>#N/A</v>
          </cell>
          <cell r="W1090" t="e">
            <v>#N/A</v>
          </cell>
          <cell r="X1090" t="e">
            <v>#N/A</v>
          </cell>
        </row>
        <row r="1093">
          <cell r="T1093" t="str">
            <v>이하</v>
          </cell>
        </row>
        <row r="1154">
          <cell r="T1154">
            <v>19</v>
          </cell>
          <cell r="U1154" t="e">
            <v>#N/A</v>
          </cell>
          <cell r="V1154" t="e">
            <v>#N/A</v>
          </cell>
          <cell r="W1154" t="e">
            <v>#N/A</v>
          </cell>
          <cell r="X1154" t="e">
            <v>#N/A</v>
          </cell>
        </row>
        <row r="1157">
          <cell r="T1157" t="str">
            <v>이하</v>
          </cell>
        </row>
      </sheetData>
      <sheetData sheetId="4" refreshError="1">
        <row r="1">
          <cell r="C1" t="str">
            <v>최  종  단  면  결  정</v>
          </cell>
        </row>
        <row r="2">
          <cell r="A2" t="str">
            <v>코드</v>
          </cell>
          <cell r="B2" t="str">
            <v>측점</v>
          </cell>
          <cell r="C2" t="str">
            <v>상부흙높이</v>
          </cell>
          <cell r="D2" t="str">
            <v>B</v>
          </cell>
          <cell r="E2" t="str">
            <v>H</v>
          </cell>
          <cell r="F2" t="str">
            <v>련</v>
          </cell>
          <cell r="G2" t="str">
            <v>하중구분</v>
          </cell>
          <cell r="H2" t="str">
            <v>최종단면</v>
          </cell>
          <cell r="I2" t="str">
            <v>단면코드</v>
          </cell>
        </row>
        <row r="3">
          <cell r="A3">
            <v>1</v>
          </cell>
          <cell r="B3" t="str">
            <v>NO. 109+16(좌)</v>
          </cell>
          <cell r="C3">
            <v>1.53</v>
          </cell>
          <cell r="D3">
            <v>2</v>
          </cell>
          <cell r="E3">
            <v>2</v>
          </cell>
          <cell r="F3">
            <v>2</v>
          </cell>
          <cell r="G3" t="str">
            <v>B</v>
          </cell>
          <cell r="H3" t="str">
            <v>2*2*2*B</v>
          </cell>
          <cell r="I3">
            <v>117</v>
          </cell>
        </row>
        <row r="13">
          <cell r="A13" t="str">
            <v/>
          </cell>
          <cell r="B13" t="str">
            <v/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A14" t="str">
            <v/>
          </cell>
          <cell r="B14" t="str">
            <v/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A15" t="str">
            <v/>
          </cell>
          <cell r="B15" t="str">
            <v/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 t="str">
            <v/>
          </cell>
          <cell r="B16" t="str">
            <v/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/>
          </cell>
          <cell r="B17" t="str">
            <v/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 t="str">
            <v/>
          </cell>
          <cell r="B18" t="str">
            <v/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A19" t="str">
            <v/>
          </cell>
          <cell r="B19" t="str">
            <v/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A20" t="str">
            <v/>
          </cell>
          <cell r="B20" t="str">
            <v/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 t="str">
            <v/>
          </cell>
          <cell r="B21" t="str">
            <v/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</sheetData>
      <sheetData sheetId="5" refreshError="1"/>
      <sheetData sheetId="6" refreshError="1">
        <row r="1">
          <cell r="M1" t="str">
            <v>암  거  및  날  개  벽  수  량  조  서</v>
          </cell>
          <cell r="T1" t="str">
            <v>암       거       치       수       표</v>
          </cell>
        </row>
        <row r="2">
          <cell r="A2" t="str">
            <v>구조물         코드</v>
          </cell>
          <cell r="B2" t="str">
            <v>위      치</v>
          </cell>
          <cell r="C2" t="str">
            <v>규                   격</v>
          </cell>
          <cell r="J2" t="str">
            <v>연 장</v>
          </cell>
          <cell r="K2" t="str">
            <v>SKEW</v>
          </cell>
          <cell r="L2" t="str">
            <v>날개벽</v>
          </cell>
          <cell r="M2" t="str">
            <v>사각부보강</v>
          </cell>
          <cell r="N2" t="str">
            <v>난간벽</v>
          </cell>
          <cell r="O2" t="str">
            <v>치수벽</v>
          </cell>
          <cell r="P2" t="str">
            <v>RIP-RAP</v>
          </cell>
          <cell r="Q2" t="str">
            <v>터파기고</v>
          </cell>
          <cell r="R2" t="str">
            <v>토피고</v>
          </cell>
          <cell r="S2" t="str">
            <v>비       고</v>
          </cell>
          <cell r="T2" t="str">
            <v>A1</v>
          </cell>
          <cell r="U2" t="str">
            <v>B1</v>
          </cell>
          <cell r="V2" t="str">
            <v>a2</v>
          </cell>
          <cell r="W2" t="str">
            <v>b2</v>
          </cell>
          <cell r="X2" t="str">
            <v>c</v>
          </cell>
          <cell r="Y2" t="str">
            <v>d</v>
          </cell>
          <cell r="Z2" t="str">
            <v>D</v>
          </cell>
          <cell r="AA2" t="str">
            <v>e</v>
          </cell>
          <cell r="AB2" t="str">
            <v>T</v>
          </cell>
          <cell r="AC2" t="str">
            <v>Q</v>
          </cell>
          <cell r="AD2" t="str">
            <v>S</v>
          </cell>
          <cell r="AE2" t="str">
            <v>H</v>
          </cell>
          <cell r="AF2" t="str">
            <v>I</v>
          </cell>
          <cell r="AG2" t="str">
            <v>J</v>
          </cell>
          <cell r="AH2" t="str">
            <v>k</v>
          </cell>
          <cell r="AI2" t="str">
            <v>h1</v>
          </cell>
          <cell r="AJ2" t="str">
            <v>h2</v>
          </cell>
        </row>
        <row r="3">
          <cell r="J3" t="str">
            <v>(m)</v>
          </cell>
          <cell r="P3" t="str">
            <v>콘크리트</v>
          </cell>
          <cell r="AB3" t="str">
            <v>잡석</v>
          </cell>
        </row>
        <row r="4">
          <cell r="A4">
            <v>117</v>
          </cell>
          <cell r="B4" t="str">
            <v>NO. 109+16(좌)</v>
          </cell>
          <cell r="C4">
            <v>2</v>
          </cell>
          <cell r="D4" t="str">
            <v>*</v>
          </cell>
          <cell r="E4">
            <v>2</v>
          </cell>
          <cell r="F4" t="str">
            <v>*</v>
          </cell>
          <cell r="G4">
            <v>2</v>
          </cell>
          <cell r="H4" t="str">
            <v>ⓐ</v>
          </cell>
          <cell r="I4" t="str">
            <v>B</v>
          </cell>
          <cell r="J4">
            <v>9.6999999999999993</v>
          </cell>
          <cell r="K4">
            <v>0</v>
          </cell>
          <cell r="L4">
            <v>0</v>
          </cell>
          <cell r="M4">
            <v>0</v>
          </cell>
          <cell r="N4">
            <v>2</v>
          </cell>
          <cell r="O4">
            <v>2</v>
          </cell>
          <cell r="P4">
            <v>2</v>
          </cell>
          <cell r="Q4">
            <v>0.74</v>
          </cell>
          <cell r="R4">
            <v>1.53</v>
          </cell>
          <cell r="T4">
            <v>2</v>
          </cell>
          <cell r="U4">
            <v>2</v>
          </cell>
          <cell r="V4">
            <v>0.3</v>
          </cell>
          <cell r="W4">
            <v>0.3</v>
          </cell>
          <cell r="X4">
            <v>0.3</v>
          </cell>
          <cell r="Y4">
            <v>0</v>
          </cell>
          <cell r="Z4">
            <v>1.53</v>
          </cell>
          <cell r="AA4">
            <v>0.2</v>
          </cell>
          <cell r="AB4">
            <v>0.3</v>
          </cell>
          <cell r="AC4">
            <v>0.5</v>
          </cell>
          <cell r="AD4">
            <v>0.5</v>
          </cell>
          <cell r="AE4">
            <v>0.74</v>
          </cell>
          <cell r="AF4">
            <v>0.1</v>
          </cell>
          <cell r="AG4">
            <v>4.5999999999999996</v>
          </cell>
          <cell r="AH4">
            <v>2.5999999999999996</v>
          </cell>
          <cell r="AI4">
            <v>0</v>
          </cell>
          <cell r="AJ4">
            <v>2.2599999999999989</v>
          </cell>
          <cell r="AK4">
            <v>1</v>
          </cell>
        </row>
        <row r="14">
          <cell r="A14">
            <v>0</v>
          </cell>
          <cell r="B14" t="str">
            <v/>
          </cell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F14" t="str">
            <v xml:space="preserve"> </v>
          </cell>
          <cell r="G14" t="str">
            <v xml:space="preserve"> </v>
          </cell>
          <cell r="H14" t="str">
            <v xml:space="preserve"> </v>
          </cell>
          <cell r="I14" t="str">
            <v xml:space="preserve"> </v>
          </cell>
          <cell r="J14" t="str">
            <v/>
          </cell>
          <cell r="N14">
            <v>0</v>
          </cell>
          <cell r="O14">
            <v>0</v>
          </cell>
          <cell r="P14">
            <v>0</v>
          </cell>
          <cell r="Q14" t="str">
            <v/>
          </cell>
          <cell r="R14">
            <v>0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  <cell r="W14" t="str">
            <v xml:space="preserve"> </v>
          </cell>
          <cell r="X14" t="str">
            <v xml:space="preserve"> </v>
          </cell>
          <cell r="Y14" t="str">
            <v xml:space="preserve"> </v>
          </cell>
          <cell r="Z14" t="str">
            <v xml:space="preserve"> </v>
          </cell>
          <cell r="AA14" t="str">
            <v xml:space="preserve"> </v>
          </cell>
          <cell r="AB14">
            <v>0</v>
          </cell>
          <cell r="AC14" t="str">
            <v xml:space="preserve"> </v>
          </cell>
          <cell r="AD14" t="str">
            <v xml:space="preserve"> </v>
          </cell>
          <cell r="AE14" t="str">
            <v xml:space="preserve"> </v>
          </cell>
          <cell r="AF14">
            <v>0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/>
          </cell>
        </row>
        <row r="15">
          <cell r="A15">
            <v>0</v>
          </cell>
          <cell r="B15" t="str">
            <v/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/>
          </cell>
          <cell r="N15">
            <v>0</v>
          </cell>
          <cell r="O15">
            <v>0</v>
          </cell>
          <cell r="P15">
            <v>0</v>
          </cell>
          <cell r="Q15" t="str">
            <v/>
          </cell>
          <cell r="R15">
            <v>0</v>
          </cell>
          <cell r="T15" t="str">
            <v xml:space="preserve"> </v>
          </cell>
          <cell r="U15" t="str">
            <v xml:space="preserve"> </v>
          </cell>
          <cell r="V15" t="str">
            <v xml:space="preserve"> </v>
          </cell>
          <cell r="W15" t="str">
            <v xml:space="preserve"> </v>
          </cell>
          <cell r="X15" t="str">
            <v xml:space="preserve"> </v>
          </cell>
          <cell r="Y15" t="str">
            <v xml:space="preserve"> </v>
          </cell>
          <cell r="Z15" t="str">
            <v xml:space="preserve"> </v>
          </cell>
          <cell r="AA15" t="str">
            <v xml:space="preserve"> </v>
          </cell>
          <cell r="AB15">
            <v>0</v>
          </cell>
          <cell r="AC15" t="str">
            <v xml:space="preserve"> </v>
          </cell>
          <cell r="AD15" t="str">
            <v xml:space="preserve"> </v>
          </cell>
          <cell r="AE15" t="str">
            <v xml:space="preserve"> </v>
          </cell>
          <cell r="AF15">
            <v>0</v>
          </cell>
          <cell r="AG15" t="str">
            <v xml:space="preserve"> </v>
          </cell>
          <cell r="AH15" t="str">
            <v xml:space="preserve"> </v>
          </cell>
          <cell r="AI15" t="str">
            <v xml:space="preserve"> </v>
          </cell>
          <cell r="AJ15" t="str">
            <v xml:space="preserve"> </v>
          </cell>
          <cell r="AK15" t="str">
            <v/>
          </cell>
        </row>
        <row r="16">
          <cell r="A16">
            <v>0</v>
          </cell>
          <cell r="B16" t="str">
            <v/>
          </cell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F16" t="str">
            <v xml:space="preserve"> </v>
          </cell>
          <cell r="G16" t="str">
            <v xml:space="preserve"> </v>
          </cell>
          <cell r="H16" t="str">
            <v xml:space="preserve"> </v>
          </cell>
          <cell r="I16" t="str">
            <v xml:space="preserve"> </v>
          </cell>
          <cell r="J16" t="str">
            <v/>
          </cell>
          <cell r="N16">
            <v>0</v>
          </cell>
          <cell r="O16">
            <v>0</v>
          </cell>
          <cell r="P16">
            <v>0</v>
          </cell>
          <cell r="Q16" t="str">
            <v/>
          </cell>
          <cell r="R16">
            <v>0</v>
          </cell>
          <cell r="T16" t="str">
            <v xml:space="preserve"> </v>
          </cell>
          <cell r="U16" t="str">
            <v xml:space="preserve"> </v>
          </cell>
          <cell r="V16" t="str">
            <v xml:space="preserve"> </v>
          </cell>
          <cell r="W16" t="str">
            <v xml:space="preserve"> </v>
          </cell>
          <cell r="X16" t="str">
            <v xml:space="preserve"> </v>
          </cell>
          <cell r="Y16" t="str">
            <v xml:space="preserve"> </v>
          </cell>
          <cell r="Z16" t="str">
            <v xml:space="preserve"> </v>
          </cell>
          <cell r="AA16" t="str">
            <v xml:space="preserve"> </v>
          </cell>
          <cell r="AB16">
            <v>0</v>
          </cell>
          <cell r="AC16" t="str">
            <v xml:space="preserve"> </v>
          </cell>
          <cell r="AD16" t="str">
            <v xml:space="preserve"> </v>
          </cell>
          <cell r="AE16" t="str">
            <v xml:space="preserve"> </v>
          </cell>
          <cell r="AF16">
            <v>0</v>
          </cell>
          <cell r="AG16" t="str">
            <v xml:space="preserve"> </v>
          </cell>
          <cell r="AH16" t="str">
            <v xml:space="preserve"> </v>
          </cell>
          <cell r="AI16" t="str">
            <v xml:space="preserve"> </v>
          </cell>
          <cell r="AJ16" t="str">
            <v xml:space="preserve"> </v>
          </cell>
          <cell r="AK16" t="str">
            <v/>
          </cell>
        </row>
        <row r="17">
          <cell r="A17">
            <v>0</v>
          </cell>
          <cell r="B17" t="str">
            <v/>
          </cell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F17" t="str">
            <v xml:space="preserve"> </v>
          </cell>
          <cell r="G17" t="str">
            <v xml:space="preserve"> </v>
          </cell>
          <cell r="H17" t="str">
            <v xml:space="preserve"> </v>
          </cell>
          <cell r="I17" t="str">
            <v xml:space="preserve"> </v>
          </cell>
          <cell r="J17" t="str">
            <v/>
          </cell>
          <cell r="N17">
            <v>0</v>
          </cell>
          <cell r="O17">
            <v>0</v>
          </cell>
          <cell r="P17">
            <v>0</v>
          </cell>
          <cell r="Q17" t="str">
            <v/>
          </cell>
          <cell r="R17">
            <v>0</v>
          </cell>
          <cell r="T17" t="str">
            <v xml:space="preserve"> </v>
          </cell>
          <cell r="U17" t="str">
            <v xml:space="preserve"> </v>
          </cell>
          <cell r="V17" t="str">
            <v xml:space="preserve"> </v>
          </cell>
          <cell r="W17" t="str">
            <v xml:space="preserve"> </v>
          </cell>
          <cell r="X17" t="str">
            <v xml:space="preserve"> </v>
          </cell>
          <cell r="Y17" t="str">
            <v xml:space="preserve"> </v>
          </cell>
          <cell r="Z17" t="str">
            <v xml:space="preserve"> </v>
          </cell>
          <cell r="AA17" t="str">
            <v xml:space="preserve"> </v>
          </cell>
          <cell r="AB17">
            <v>0</v>
          </cell>
          <cell r="AC17" t="str">
            <v xml:space="preserve"> </v>
          </cell>
          <cell r="AD17" t="str">
            <v xml:space="preserve"> </v>
          </cell>
          <cell r="AE17" t="str">
            <v xml:space="preserve"> </v>
          </cell>
          <cell r="AF17">
            <v>0</v>
          </cell>
          <cell r="AG17" t="str">
            <v xml:space="preserve"> </v>
          </cell>
          <cell r="AH17" t="str">
            <v xml:space="preserve"> </v>
          </cell>
          <cell r="AI17" t="str">
            <v xml:space="preserve"> </v>
          </cell>
          <cell r="AJ17" t="str">
            <v xml:space="preserve"> </v>
          </cell>
          <cell r="AK17" t="str">
            <v/>
          </cell>
        </row>
        <row r="18">
          <cell r="A18">
            <v>0</v>
          </cell>
          <cell r="B18" t="str">
            <v/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/>
          </cell>
          <cell r="N18">
            <v>0</v>
          </cell>
          <cell r="O18">
            <v>0</v>
          </cell>
          <cell r="P18">
            <v>0</v>
          </cell>
          <cell r="Q18" t="str">
            <v/>
          </cell>
          <cell r="R18">
            <v>0</v>
          </cell>
          <cell r="T18" t="str">
            <v xml:space="preserve"> </v>
          </cell>
          <cell r="U18" t="str">
            <v xml:space="preserve"> </v>
          </cell>
          <cell r="V18" t="str">
            <v xml:space="preserve"> </v>
          </cell>
          <cell r="W18" t="str">
            <v xml:space="preserve"> </v>
          </cell>
          <cell r="X18" t="str">
            <v xml:space="preserve"> </v>
          </cell>
          <cell r="Y18" t="str">
            <v xml:space="preserve"> </v>
          </cell>
          <cell r="Z18" t="str">
            <v xml:space="preserve"> </v>
          </cell>
          <cell r="AA18" t="str">
            <v xml:space="preserve"> </v>
          </cell>
          <cell r="AB18">
            <v>0</v>
          </cell>
          <cell r="AC18" t="str">
            <v xml:space="preserve"> </v>
          </cell>
          <cell r="AD18" t="str">
            <v xml:space="preserve"> </v>
          </cell>
          <cell r="AE18" t="str">
            <v xml:space="preserve"> </v>
          </cell>
          <cell r="AF18">
            <v>0</v>
          </cell>
          <cell r="AG18" t="str">
            <v xml:space="preserve"> </v>
          </cell>
          <cell r="AH18" t="str">
            <v xml:space="preserve"> </v>
          </cell>
          <cell r="AI18" t="str">
            <v xml:space="preserve"> </v>
          </cell>
          <cell r="AJ18" t="str">
            <v xml:space="preserve"> </v>
          </cell>
          <cell r="AK18" t="str">
            <v/>
          </cell>
        </row>
        <row r="19">
          <cell r="A19">
            <v>0</v>
          </cell>
          <cell r="B19" t="str">
            <v/>
          </cell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F19" t="str">
            <v xml:space="preserve"> </v>
          </cell>
          <cell r="G19" t="str">
            <v xml:space="preserve"> </v>
          </cell>
          <cell r="H19" t="str">
            <v xml:space="preserve"> </v>
          </cell>
          <cell r="I19" t="str">
            <v xml:space="preserve"> </v>
          </cell>
          <cell r="J19" t="str">
            <v/>
          </cell>
          <cell r="N19">
            <v>0</v>
          </cell>
          <cell r="O19">
            <v>0</v>
          </cell>
          <cell r="P19">
            <v>0</v>
          </cell>
          <cell r="Q19" t="str">
            <v/>
          </cell>
          <cell r="R19">
            <v>0</v>
          </cell>
          <cell r="T19" t="str">
            <v xml:space="preserve"> </v>
          </cell>
          <cell r="U19" t="str">
            <v xml:space="preserve"> </v>
          </cell>
          <cell r="V19" t="str">
            <v xml:space="preserve"> </v>
          </cell>
          <cell r="W19" t="str">
            <v xml:space="preserve"> </v>
          </cell>
          <cell r="X19" t="str">
            <v xml:space="preserve"> </v>
          </cell>
          <cell r="Y19" t="str">
            <v xml:space="preserve"> </v>
          </cell>
          <cell r="Z19" t="str">
            <v xml:space="preserve"> </v>
          </cell>
          <cell r="AA19" t="str">
            <v xml:space="preserve"> </v>
          </cell>
          <cell r="AB19">
            <v>0</v>
          </cell>
          <cell r="AC19" t="str">
            <v xml:space="preserve"> </v>
          </cell>
          <cell r="AD19" t="str">
            <v xml:space="preserve"> </v>
          </cell>
          <cell r="AE19" t="str">
            <v xml:space="preserve"> </v>
          </cell>
          <cell r="AF19">
            <v>0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/>
          </cell>
        </row>
        <row r="20">
          <cell r="A20">
            <v>0</v>
          </cell>
          <cell r="B20" t="str">
            <v/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/>
          </cell>
          <cell r="N20">
            <v>0</v>
          </cell>
          <cell r="O20">
            <v>0</v>
          </cell>
          <cell r="P20">
            <v>0</v>
          </cell>
          <cell r="Q20" t="str">
            <v/>
          </cell>
          <cell r="R20">
            <v>0</v>
          </cell>
          <cell r="T20" t="str">
            <v xml:space="preserve"> </v>
          </cell>
          <cell r="U20" t="str">
            <v xml:space="preserve"> </v>
          </cell>
          <cell r="V20" t="str">
            <v xml:space="preserve"> </v>
          </cell>
          <cell r="W20" t="str">
            <v xml:space="preserve"> </v>
          </cell>
          <cell r="X20" t="str">
            <v xml:space="preserve"> </v>
          </cell>
          <cell r="Y20" t="str">
            <v xml:space="preserve"> </v>
          </cell>
          <cell r="Z20" t="str">
            <v xml:space="preserve"> </v>
          </cell>
          <cell r="AA20" t="str">
            <v xml:space="preserve"> </v>
          </cell>
          <cell r="AB20">
            <v>0</v>
          </cell>
          <cell r="AC20" t="str">
            <v xml:space="preserve"> </v>
          </cell>
          <cell r="AD20" t="str">
            <v xml:space="preserve"> </v>
          </cell>
          <cell r="AE20" t="str">
            <v xml:space="preserve"> </v>
          </cell>
          <cell r="AF20">
            <v>0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/>
          </cell>
        </row>
        <row r="21">
          <cell r="A21">
            <v>0</v>
          </cell>
          <cell r="B21" t="str">
            <v/>
          </cell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F21" t="str">
            <v xml:space="preserve"> </v>
          </cell>
          <cell r="G21" t="str">
            <v xml:space="preserve"> </v>
          </cell>
          <cell r="H21" t="str">
            <v xml:space="preserve"> </v>
          </cell>
          <cell r="I21" t="str">
            <v xml:space="preserve"> </v>
          </cell>
          <cell r="J21" t="str">
            <v/>
          </cell>
          <cell r="N21">
            <v>0</v>
          </cell>
          <cell r="O21">
            <v>0</v>
          </cell>
          <cell r="P21">
            <v>0</v>
          </cell>
          <cell r="Q21" t="str">
            <v/>
          </cell>
          <cell r="R21">
            <v>0</v>
          </cell>
          <cell r="T21" t="str">
            <v xml:space="preserve"> </v>
          </cell>
          <cell r="U21" t="str">
            <v xml:space="preserve"> </v>
          </cell>
          <cell r="V21" t="str">
            <v xml:space="preserve"> </v>
          </cell>
          <cell r="W21" t="str">
            <v xml:space="preserve"> </v>
          </cell>
          <cell r="X21" t="str">
            <v xml:space="preserve"> </v>
          </cell>
          <cell r="Y21" t="str">
            <v xml:space="preserve"> </v>
          </cell>
          <cell r="Z21" t="str">
            <v xml:space="preserve"> </v>
          </cell>
          <cell r="AA21" t="str">
            <v xml:space="preserve"> </v>
          </cell>
          <cell r="AB21">
            <v>0</v>
          </cell>
          <cell r="AC21" t="str">
            <v xml:space="preserve"> </v>
          </cell>
          <cell r="AD21" t="str">
            <v xml:space="preserve"> </v>
          </cell>
          <cell r="AE21" t="str">
            <v xml:space="preserve"> </v>
          </cell>
          <cell r="AF21">
            <v>0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/>
          </cell>
        </row>
        <row r="22">
          <cell r="A22">
            <v>0</v>
          </cell>
          <cell r="B22" t="str">
            <v/>
          </cell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  <cell r="H22" t="str">
            <v xml:space="preserve"> </v>
          </cell>
          <cell r="I22" t="str">
            <v xml:space="preserve"> </v>
          </cell>
          <cell r="J22" t="str">
            <v/>
          </cell>
          <cell r="N22">
            <v>0</v>
          </cell>
          <cell r="O22">
            <v>0</v>
          </cell>
          <cell r="P22">
            <v>0</v>
          </cell>
          <cell r="Q22" t="str">
            <v/>
          </cell>
          <cell r="R22">
            <v>0</v>
          </cell>
          <cell r="T22" t="str">
            <v xml:space="preserve"> </v>
          </cell>
          <cell r="U22" t="str">
            <v xml:space="preserve"> </v>
          </cell>
          <cell r="V22" t="str">
            <v xml:space="preserve"> </v>
          </cell>
          <cell r="W22" t="str">
            <v xml:space="preserve"> </v>
          </cell>
          <cell r="X22" t="str">
            <v xml:space="preserve"> </v>
          </cell>
          <cell r="Y22" t="str">
            <v xml:space="preserve"> </v>
          </cell>
          <cell r="Z22" t="str">
            <v xml:space="preserve"> </v>
          </cell>
          <cell r="AA22" t="str">
            <v xml:space="preserve"> </v>
          </cell>
          <cell r="AB22">
            <v>0</v>
          </cell>
          <cell r="AC22" t="str">
            <v xml:space="preserve"> </v>
          </cell>
          <cell r="AD22" t="str">
            <v xml:space="preserve"> </v>
          </cell>
          <cell r="AE22" t="str">
            <v xml:space="preserve"> </v>
          </cell>
          <cell r="AF22">
            <v>0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/>
          </cell>
        </row>
        <row r="23">
          <cell r="J23" t="str">
            <v>9.7 m</v>
          </cell>
          <cell r="N23">
            <v>2</v>
          </cell>
          <cell r="O23">
            <v>2</v>
          </cell>
          <cell r="P23">
            <v>2</v>
          </cell>
        </row>
      </sheetData>
      <sheetData sheetId="7" refreshError="1">
        <row r="1">
          <cell r="A1" t="str">
            <v>호  표</v>
          </cell>
          <cell r="B1" t="str">
            <v>측점</v>
          </cell>
          <cell r="C1" t="str">
            <v>수 량</v>
          </cell>
          <cell r="D1" t="str">
            <v>레  미  콘</v>
          </cell>
          <cell r="G1" t="str">
            <v>거  푸  집</v>
          </cell>
          <cell r="I1" t="str">
            <v>비   계</v>
          </cell>
          <cell r="J1" t="str">
            <v>동 바 리</v>
          </cell>
          <cell r="K1" t="str">
            <v>스페이서</v>
          </cell>
          <cell r="L1" t="str">
            <v>배 수 공</v>
          </cell>
          <cell r="M1" t="str">
            <v>지수판</v>
          </cell>
          <cell r="N1" t="str">
            <v>철                   근</v>
          </cell>
          <cell r="V1" t="str">
            <v>와이야메쉬</v>
          </cell>
          <cell r="W1" t="str">
            <v>터  파  기</v>
          </cell>
          <cell r="Z1" t="str">
            <v>되메우기</v>
          </cell>
          <cell r="AA1" t="str">
            <v>잔   토</v>
          </cell>
          <cell r="AB1" t="str">
            <v>공   제   토</v>
          </cell>
          <cell r="AD1" t="str">
            <v>공   제   떼</v>
          </cell>
          <cell r="AF1" t="str">
            <v>기초잡석</v>
          </cell>
          <cell r="AG1" t="str">
            <v>뒷채움</v>
          </cell>
        </row>
        <row r="2">
          <cell r="D2" t="str">
            <v>25-240-8</v>
          </cell>
          <cell r="E2" t="str">
            <v>40-180-8</v>
          </cell>
          <cell r="F2" t="str">
            <v>40-160-8</v>
          </cell>
          <cell r="G2" t="str">
            <v>합판3회</v>
          </cell>
          <cell r="H2" t="str">
            <v>합판6회</v>
          </cell>
          <cell r="N2" t="str">
            <v>D13</v>
          </cell>
          <cell r="O2" t="str">
            <v>D16</v>
          </cell>
          <cell r="P2" t="str">
            <v>D19</v>
          </cell>
          <cell r="Q2" t="str">
            <v>D22</v>
          </cell>
          <cell r="R2" t="str">
            <v>D25</v>
          </cell>
          <cell r="S2" t="str">
            <v>D29</v>
          </cell>
          <cell r="T2" t="str">
            <v>D32</v>
          </cell>
          <cell r="U2" t="str">
            <v>계</v>
          </cell>
          <cell r="V2" t="str">
            <v>#4-100</v>
          </cell>
          <cell r="W2" t="str">
            <v>토       사</v>
          </cell>
          <cell r="X2" t="str">
            <v>리 핑 암</v>
          </cell>
          <cell r="Y2" t="str">
            <v>발 파 암</v>
          </cell>
          <cell r="AB2" t="str">
            <v>노   상</v>
          </cell>
          <cell r="AC2" t="str">
            <v>노   체</v>
          </cell>
          <cell r="AD2" t="str">
            <v>줄   떼</v>
          </cell>
          <cell r="AE2" t="str">
            <v>평   떼</v>
          </cell>
        </row>
        <row r="3">
          <cell r="D3" t="str">
            <v>m3</v>
          </cell>
          <cell r="E3" t="str">
            <v>m3</v>
          </cell>
          <cell r="F3" t="str">
            <v>m3</v>
          </cell>
          <cell r="G3" t="str">
            <v>m2</v>
          </cell>
          <cell r="H3" t="str">
            <v>m2</v>
          </cell>
          <cell r="I3" t="str">
            <v>m2</v>
          </cell>
          <cell r="J3" t="str">
            <v>m2</v>
          </cell>
          <cell r="K3" t="str">
            <v>m2</v>
          </cell>
          <cell r="L3" t="str">
            <v>m</v>
          </cell>
          <cell r="M3" t="str">
            <v>m</v>
          </cell>
          <cell r="N3" t="str">
            <v>Ton</v>
          </cell>
          <cell r="O3" t="str">
            <v>Ton</v>
          </cell>
          <cell r="P3" t="str">
            <v>Ton</v>
          </cell>
          <cell r="Q3" t="str">
            <v>Ton</v>
          </cell>
          <cell r="R3" t="str">
            <v>Ton</v>
          </cell>
          <cell r="S3" t="str">
            <v>Ton</v>
          </cell>
          <cell r="T3" t="str">
            <v>Ton</v>
          </cell>
          <cell r="U3" t="str">
            <v>Ton</v>
          </cell>
          <cell r="V3" t="str">
            <v>m2</v>
          </cell>
          <cell r="W3" t="str">
            <v>m3</v>
          </cell>
          <cell r="X3" t="str">
            <v>m3</v>
          </cell>
          <cell r="Y3" t="str">
            <v>m3</v>
          </cell>
          <cell r="Z3" t="str">
            <v>m3</v>
          </cell>
          <cell r="AA3" t="str">
            <v>m3</v>
          </cell>
          <cell r="AB3" t="str">
            <v>m3</v>
          </cell>
          <cell r="AC3" t="str">
            <v>m3</v>
          </cell>
          <cell r="AD3" t="str">
            <v>m2</v>
          </cell>
          <cell r="AE3" t="str">
            <v>m2</v>
          </cell>
          <cell r="AF3" t="str">
            <v>m3</v>
          </cell>
          <cell r="AG3" t="str">
            <v>m3</v>
          </cell>
        </row>
        <row r="5">
          <cell r="A5">
            <v>1</v>
          </cell>
          <cell r="B5" t="str">
            <v>NO. 27+15</v>
          </cell>
          <cell r="D5">
            <v>31.253999999999998</v>
          </cell>
          <cell r="E5">
            <v>3.6840000000000002</v>
          </cell>
          <cell r="F5">
            <v>0</v>
          </cell>
          <cell r="G5">
            <v>126.128</v>
          </cell>
          <cell r="H5">
            <v>2.48</v>
          </cell>
          <cell r="I5">
            <v>0</v>
          </cell>
          <cell r="J5">
            <v>24.8</v>
          </cell>
          <cell r="K5">
            <v>117.16800000000001</v>
          </cell>
          <cell r="L5">
            <v>1.6</v>
          </cell>
          <cell r="M5">
            <v>24.8</v>
          </cell>
          <cell r="N5">
            <v>0.51100000000000001</v>
          </cell>
          <cell r="O5">
            <v>2.7530000000000001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3.2640000000000002</v>
          </cell>
          <cell r="V5">
            <v>6.976</v>
          </cell>
          <cell r="W5">
            <v>143.46</v>
          </cell>
          <cell r="X5">
            <v>0</v>
          </cell>
          <cell r="Y5">
            <v>0</v>
          </cell>
          <cell r="Z5">
            <v>75.651999999999987</v>
          </cell>
          <cell r="AA5">
            <v>67.808000000000007</v>
          </cell>
          <cell r="AB5">
            <v>7.94</v>
          </cell>
          <cell r="AC5">
            <v>0</v>
          </cell>
          <cell r="AD5">
            <v>12.24</v>
          </cell>
          <cell r="AE5">
            <v>0</v>
          </cell>
          <cell r="AF5">
            <v>0</v>
          </cell>
          <cell r="AG5">
            <v>0</v>
          </cell>
        </row>
        <row r="6">
          <cell r="A6">
            <v>1</v>
          </cell>
          <cell r="B6" t="str">
            <v>NO. 27+15</v>
          </cell>
          <cell r="D6">
            <v>44.327999999999996</v>
          </cell>
          <cell r="E6">
            <v>4.17</v>
          </cell>
          <cell r="F6">
            <v>0</v>
          </cell>
          <cell r="G6">
            <v>173.18599999999998</v>
          </cell>
          <cell r="H6">
            <v>2.48</v>
          </cell>
          <cell r="I6">
            <v>0</v>
          </cell>
          <cell r="J6">
            <v>37.200000000000003</v>
          </cell>
          <cell r="K6">
            <v>144.44800000000001</v>
          </cell>
          <cell r="L6">
            <v>3.2</v>
          </cell>
          <cell r="M6">
            <v>24.8</v>
          </cell>
          <cell r="N6">
            <v>1.083</v>
          </cell>
          <cell r="O6">
            <v>2.089</v>
          </cell>
          <cell r="P6">
            <v>0.55800000000000005</v>
          </cell>
          <cell r="Q6">
            <v>0.75600000000000001</v>
          </cell>
          <cell r="R6">
            <v>0</v>
          </cell>
          <cell r="S6">
            <v>0</v>
          </cell>
          <cell r="T6">
            <v>0</v>
          </cell>
          <cell r="U6">
            <v>4.4860000000000007</v>
          </cell>
          <cell r="V6">
            <v>12.834</v>
          </cell>
          <cell r="W6">
            <v>161.80000000000001</v>
          </cell>
          <cell r="X6">
            <v>0</v>
          </cell>
          <cell r="Y6">
            <v>0</v>
          </cell>
          <cell r="Z6">
            <v>86.271999999999991</v>
          </cell>
          <cell r="AA6">
            <v>75.527999999999992</v>
          </cell>
          <cell r="AB6">
            <v>17.84</v>
          </cell>
          <cell r="AC6">
            <v>6.2</v>
          </cell>
          <cell r="AD6">
            <v>19.82</v>
          </cell>
          <cell r="AE6">
            <v>0</v>
          </cell>
          <cell r="AF6">
            <v>0</v>
          </cell>
          <cell r="AG6">
            <v>0</v>
          </cell>
        </row>
        <row r="7">
          <cell r="A7">
            <v>6</v>
          </cell>
          <cell r="B7" t="str">
            <v>NO. 3+20</v>
          </cell>
          <cell r="D7">
            <v>15.022</v>
          </cell>
          <cell r="E7">
            <v>0.82199999999999995</v>
          </cell>
          <cell r="F7">
            <v>0</v>
          </cell>
          <cell r="G7">
            <v>57.738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3.2</v>
          </cell>
          <cell r="M7">
            <v>0</v>
          </cell>
          <cell r="N7">
            <v>0.36</v>
          </cell>
          <cell r="O7">
            <v>0.246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0.60599999999999998</v>
          </cell>
          <cell r="V7">
            <v>10.81</v>
          </cell>
          <cell r="W7">
            <v>43.96</v>
          </cell>
          <cell r="X7">
            <v>0</v>
          </cell>
          <cell r="Y7">
            <v>0</v>
          </cell>
          <cell r="Z7">
            <v>31.5</v>
          </cell>
          <cell r="AA7">
            <v>12.46</v>
          </cell>
          <cell r="AB7">
            <v>16.260000000000002</v>
          </cell>
          <cell r="AC7">
            <v>0</v>
          </cell>
          <cell r="AD7">
            <v>17.579999999999998</v>
          </cell>
          <cell r="AE7">
            <v>0</v>
          </cell>
          <cell r="AF7">
            <v>0</v>
          </cell>
          <cell r="AG7">
            <v>0</v>
          </cell>
        </row>
        <row r="8">
          <cell r="A8">
            <v>7</v>
          </cell>
          <cell r="B8" t="str">
            <v>NO. 3+21</v>
          </cell>
          <cell r="D8">
            <v>15.022</v>
          </cell>
          <cell r="E8">
            <v>0.82199999999999995</v>
          </cell>
          <cell r="F8">
            <v>0</v>
          </cell>
          <cell r="G8">
            <v>57.738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3.2</v>
          </cell>
          <cell r="M8">
            <v>0</v>
          </cell>
          <cell r="N8">
            <v>0.36</v>
          </cell>
          <cell r="O8">
            <v>0.246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0.60599999999999998</v>
          </cell>
          <cell r="V8">
            <v>10.81</v>
          </cell>
          <cell r="W8">
            <v>43.96</v>
          </cell>
          <cell r="X8">
            <v>0</v>
          </cell>
          <cell r="Y8">
            <v>0</v>
          </cell>
          <cell r="Z8">
            <v>31.5</v>
          </cell>
          <cell r="AA8">
            <v>12.46</v>
          </cell>
          <cell r="AB8">
            <v>16.260000000000002</v>
          </cell>
          <cell r="AC8">
            <v>0</v>
          </cell>
          <cell r="AD8">
            <v>17.579999999999998</v>
          </cell>
          <cell r="AE8">
            <v>0</v>
          </cell>
          <cell r="AF8">
            <v>0</v>
          </cell>
          <cell r="AG8">
            <v>0</v>
          </cell>
        </row>
        <row r="9">
          <cell r="A9">
            <v>1</v>
          </cell>
          <cell r="B9" t="str">
            <v>NO. 13+10</v>
          </cell>
          <cell r="D9">
            <v>119.881</v>
          </cell>
          <cell r="E9">
            <v>7.2439999999999998</v>
          </cell>
          <cell r="F9">
            <v>0</v>
          </cell>
          <cell r="G9">
            <v>332.55099999999999</v>
          </cell>
          <cell r="H9">
            <v>0.86</v>
          </cell>
          <cell r="I9">
            <v>27.95</v>
          </cell>
          <cell r="J9">
            <v>116.1</v>
          </cell>
          <cell r="K9">
            <v>190.881</v>
          </cell>
          <cell r="L9">
            <v>8</v>
          </cell>
          <cell r="M9">
            <v>17.2</v>
          </cell>
          <cell r="N9">
            <v>2.9460000000000002</v>
          </cell>
          <cell r="O9">
            <v>4.492</v>
          </cell>
          <cell r="P9">
            <v>1.5289999999999999</v>
          </cell>
          <cell r="Q9">
            <v>0</v>
          </cell>
          <cell r="R9">
            <v>0</v>
          </cell>
          <cell r="S9">
            <v>2.1560000000000001</v>
          </cell>
          <cell r="T9">
            <v>11.794</v>
          </cell>
          <cell r="U9">
            <v>22.917000000000002</v>
          </cell>
          <cell r="V9">
            <v>104.504</v>
          </cell>
          <cell r="W9">
            <v>156.54900000000001</v>
          </cell>
          <cell r="X9">
            <v>0</v>
          </cell>
          <cell r="Y9">
            <v>0</v>
          </cell>
          <cell r="Z9">
            <v>77.786000000000001</v>
          </cell>
          <cell r="AA9">
            <v>78.763000000000005</v>
          </cell>
          <cell r="AB9">
            <v>188.22</v>
          </cell>
          <cell r="AC9">
            <v>149.124</v>
          </cell>
          <cell r="AD9">
            <v>110.72</v>
          </cell>
          <cell r="AE9">
            <v>0</v>
          </cell>
          <cell r="AF9">
            <v>0</v>
          </cell>
          <cell r="AG9">
            <v>0</v>
          </cell>
        </row>
        <row r="10">
          <cell r="A10">
            <v>7</v>
          </cell>
          <cell r="B10" t="str">
            <v>NO. 39+20</v>
          </cell>
          <cell r="D10">
            <v>64.49199999999999</v>
          </cell>
          <cell r="E10">
            <v>5.3420000000000005</v>
          </cell>
          <cell r="F10">
            <v>0</v>
          </cell>
          <cell r="G10">
            <v>233.29599999999999</v>
          </cell>
          <cell r="H10">
            <v>1.72</v>
          </cell>
          <cell r="I10">
            <v>0</v>
          </cell>
          <cell r="J10">
            <v>68.8</v>
          </cell>
          <cell r="K10">
            <v>187.16200000000001</v>
          </cell>
          <cell r="L10">
            <v>4.8</v>
          </cell>
          <cell r="M10">
            <v>25.8</v>
          </cell>
          <cell r="N10">
            <v>1.19</v>
          </cell>
          <cell r="O10">
            <v>2.206</v>
          </cell>
          <cell r="P10">
            <v>2.4220000000000002</v>
          </cell>
          <cell r="Q10">
            <v>0.54200000000000004</v>
          </cell>
          <cell r="R10">
            <v>0</v>
          </cell>
          <cell r="S10">
            <v>0</v>
          </cell>
          <cell r="T10">
            <v>0</v>
          </cell>
          <cell r="U10">
            <v>6.36</v>
          </cell>
          <cell r="V10">
            <v>32.201999999999998</v>
          </cell>
          <cell r="W10">
            <v>86.683999999999997</v>
          </cell>
          <cell r="X10">
            <v>0</v>
          </cell>
          <cell r="Y10">
            <v>0</v>
          </cell>
          <cell r="Z10">
            <v>47.163999999999994</v>
          </cell>
          <cell r="AA10">
            <v>39.520000000000003</v>
          </cell>
          <cell r="AB10">
            <v>50</v>
          </cell>
          <cell r="AC10">
            <v>92.965999999999994</v>
          </cell>
          <cell r="AD10">
            <v>43.48</v>
          </cell>
          <cell r="AE10">
            <v>0</v>
          </cell>
          <cell r="AF10">
            <v>0</v>
          </cell>
          <cell r="AG10">
            <v>0</v>
          </cell>
        </row>
        <row r="11">
          <cell r="A11">
            <v>6</v>
          </cell>
          <cell r="B11" t="str">
            <v>NO. 35+20</v>
          </cell>
          <cell r="D11">
            <v>50.100999999999999</v>
          </cell>
          <cell r="E11">
            <v>4.0979999999999999</v>
          </cell>
          <cell r="F11">
            <v>0</v>
          </cell>
          <cell r="G11">
            <v>200.393</v>
          </cell>
          <cell r="H11">
            <v>2.2000000000000002</v>
          </cell>
          <cell r="I11">
            <v>0</v>
          </cell>
          <cell r="J11">
            <v>44</v>
          </cell>
          <cell r="K11">
            <v>150.13900000000001</v>
          </cell>
          <cell r="L11">
            <v>4.8</v>
          </cell>
          <cell r="M11">
            <v>22</v>
          </cell>
          <cell r="N11">
            <v>1.1659999999999999</v>
          </cell>
          <cell r="O11">
            <v>0.93</v>
          </cell>
          <cell r="P11">
            <v>1.6219999999999999</v>
          </cell>
          <cell r="Q11">
            <v>1.397</v>
          </cell>
          <cell r="R11">
            <v>0</v>
          </cell>
          <cell r="S11">
            <v>0</v>
          </cell>
          <cell r="T11">
            <v>0</v>
          </cell>
          <cell r="U11">
            <v>5.1150000000000002</v>
          </cell>
          <cell r="V11">
            <v>19.992000000000001</v>
          </cell>
          <cell r="W11">
            <v>77.260000000000005</v>
          </cell>
          <cell r="X11">
            <v>0</v>
          </cell>
          <cell r="Y11">
            <v>0</v>
          </cell>
          <cell r="Z11">
            <v>47.46</v>
          </cell>
          <cell r="AA11">
            <v>29.8</v>
          </cell>
          <cell r="AB11">
            <v>32.54</v>
          </cell>
          <cell r="AC11">
            <v>63.25</v>
          </cell>
          <cell r="AD11">
            <v>28.3</v>
          </cell>
          <cell r="AE11">
            <v>0</v>
          </cell>
          <cell r="AF11">
            <v>0</v>
          </cell>
          <cell r="AG11">
            <v>0</v>
          </cell>
        </row>
        <row r="12">
          <cell r="A12">
            <v>5</v>
          </cell>
          <cell r="B12" t="str">
            <v>NO. 31</v>
          </cell>
          <cell r="D12">
            <v>58.753999999999998</v>
          </cell>
          <cell r="E12">
            <v>5.016</v>
          </cell>
          <cell r="F12">
            <v>0</v>
          </cell>
          <cell r="G12">
            <v>238.3</v>
          </cell>
          <cell r="H12">
            <v>2.88</v>
          </cell>
          <cell r="I12">
            <v>0</v>
          </cell>
          <cell r="J12">
            <v>57.6</v>
          </cell>
          <cell r="K12">
            <v>196.54599999999999</v>
          </cell>
          <cell r="L12">
            <v>4.8</v>
          </cell>
          <cell r="M12">
            <v>28.8</v>
          </cell>
          <cell r="N12">
            <v>1.35</v>
          </cell>
          <cell r="O12">
            <v>1.202</v>
          </cell>
          <cell r="P12">
            <v>1.9140000000000001</v>
          </cell>
          <cell r="Q12">
            <v>1.829</v>
          </cell>
          <cell r="R12">
            <v>0</v>
          </cell>
          <cell r="S12">
            <v>0</v>
          </cell>
          <cell r="T12">
            <v>0</v>
          </cell>
          <cell r="U12">
            <v>6.2949999999999999</v>
          </cell>
          <cell r="V12">
            <v>19.992000000000001</v>
          </cell>
          <cell r="W12">
            <v>82.563999999999993</v>
          </cell>
          <cell r="X12">
            <v>0</v>
          </cell>
          <cell r="Y12">
            <v>0</v>
          </cell>
          <cell r="Z12">
            <v>49.295999999999992</v>
          </cell>
          <cell r="AA12">
            <v>33.268000000000001</v>
          </cell>
          <cell r="AB12">
            <v>32.54</v>
          </cell>
          <cell r="AC12">
            <v>82.8</v>
          </cell>
          <cell r="AD12">
            <v>28.3</v>
          </cell>
          <cell r="AE12">
            <v>0</v>
          </cell>
          <cell r="AF12">
            <v>0</v>
          </cell>
          <cell r="AG12">
            <v>0</v>
          </cell>
        </row>
        <row r="13">
          <cell r="A13">
            <v>4</v>
          </cell>
          <cell r="B13" t="str">
            <v>NO. 26</v>
          </cell>
          <cell r="D13">
            <v>43.783000000000001</v>
          </cell>
          <cell r="E13">
            <v>3.5329999999999995</v>
          </cell>
          <cell r="F13">
            <v>0</v>
          </cell>
          <cell r="G13">
            <v>159.95599999999999</v>
          </cell>
          <cell r="H13">
            <v>1.3</v>
          </cell>
          <cell r="I13">
            <v>0</v>
          </cell>
          <cell r="J13">
            <v>39</v>
          </cell>
          <cell r="K13">
            <v>100.952</v>
          </cell>
          <cell r="L13">
            <v>4.8</v>
          </cell>
          <cell r="M13">
            <v>13</v>
          </cell>
          <cell r="N13">
            <v>1.282</v>
          </cell>
          <cell r="O13">
            <v>6.4000000000000001E-2</v>
          </cell>
          <cell r="P13">
            <v>2.165</v>
          </cell>
          <cell r="Q13">
            <v>0.221</v>
          </cell>
          <cell r="R13">
            <v>0</v>
          </cell>
          <cell r="S13">
            <v>0</v>
          </cell>
          <cell r="T13">
            <v>0</v>
          </cell>
          <cell r="U13">
            <v>3.7320000000000002</v>
          </cell>
          <cell r="V13">
            <v>25.542000000000002</v>
          </cell>
          <cell r="W13">
            <v>75.38</v>
          </cell>
          <cell r="X13">
            <v>0</v>
          </cell>
          <cell r="Y13">
            <v>0</v>
          </cell>
          <cell r="Z13">
            <v>45.49</v>
          </cell>
          <cell r="AA13">
            <v>29.89</v>
          </cell>
          <cell r="AB13">
            <v>38.74</v>
          </cell>
          <cell r="AC13">
            <v>51.22</v>
          </cell>
          <cell r="AD13">
            <v>34.44</v>
          </cell>
          <cell r="AE13">
            <v>0</v>
          </cell>
          <cell r="AF13">
            <v>0</v>
          </cell>
          <cell r="AG13">
            <v>0</v>
          </cell>
        </row>
        <row r="14">
          <cell r="A14">
            <v>3</v>
          </cell>
          <cell r="B14" t="str">
            <v>NO. 20+35</v>
          </cell>
          <cell r="D14">
            <v>43.182000000000002</v>
          </cell>
          <cell r="E14">
            <v>3.4589999999999996</v>
          </cell>
          <cell r="F14">
            <v>0</v>
          </cell>
          <cell r="G14">
            <v>157.54900000000001</v>
          </cell>
          <cell r="H14">
            <v>1.26</v>
          </cell>
          <cell r="I14">
            <v>0</v>
          </cell>
          <cell r="J14">
            <v>37.799999999999997</v>
          </cell>
          <cell r="K14">
            <v>97.844999999999999</v>
          </cell>
          <cell r="L14">
            <v>4.8</v>
          </cell>
          <cell r="M14">
            <v>12.6</v>
          </cell>
          <cell r="N14">
            <v>1.26</v>
          </cell>
          <cell r="O14">
            <v>6.4000000000000001E-2</v>
          </cell>
          <cell r="P14">
            <v>2.1190000000000002</v>
          </cell>
          <cell r="Q14">
            <v>0.214</v>
          </cell>
          <cell r="R14">
            <v>0</v>
          </cell>
          <cell r="S14">
            <v>0</v>
          </cell>
          <cell r="T14">
            <v>0</v>
          </cell>
          <cell r="U14">
            <v>3.6570000000000005</v>
          </cell>
          <cell r="V14">
            <v>25.542000000000002</v>
          </cell>
          <cell r="W14">
            <v>74.988</v>
          </cell>
          <cell r="X14">
            <v>0</v>
          </cell>
          <cell r="Y14">
            <v>0</v>
          </cell>
          <cell r="Z14">
            <v>45.381999999999998</v>
          </cell>
          <cell r="AA14">
            <v>29.606000000000002</v>
          </cell>
          <cell r="AB14">
            <v>38.74</v>
          </cell>
          <cell r="AC14">
            <v>49.643999999999998</v>
          </cell>
          <cell r="AD14">
            <v>34.44</v>
          </cell>
          <cell r="AE14">
            <v>0</v>
          </cell>
          <cell r="AF14">
            <v>0</v>
          </cell>
          <cell r="AG14">
            <v>0</v>
          </cell>
        </row>
        <row r="15">
          <cell r="A15">
            <v>2</v>
          </cell>
          <cell r="B15" t="str">
            <v>NO. 17+37</v>
          </cell>
          <cell r="D15">
            <v>55.502000000000002</v>
          </cell>
          <cell r="E15">
            <v>4.976</v>
          </cell>
          <cell r="F15">
            <v>0</v>
          </cell>
          <cell r="G15">
            <v>206.876</v>
          </cell>
          <cell r="H15">
            <v>2.08</v>
          </cell>
          <cell r="I15">
            <v>0</v>
          </cell>
          <cell r="J15">
            <v>62.4</v>
          </cell>
          <cell r="K15">
            <v>161.52199999999999</v>
          </cell>
          <cell r="L15">
            <v>4.8</v>
          </cell>
          <cell r="M15">
            <v>20.8</v>
          </cell>
          <cell r="N15">
            <v>1.7030000000000001</v>
          </cell>
          <cell r="O15">
            <v>6.4000000000000001E-2</v>
          </cell>
          <cell r="P15">
            <v>3.0580000000000003</v>
          </cell>
          <cell r="Q15">
            <v>0.35399999999999998</v>
          </cell>
          <cell r="R15">
            <v>0</v>
          </cell>
          <cell r="S15">
            <v>0</v>
          </cell>
          <cell r="T15">
            <v>0</v>
          </cell>
          <cell r="U15">
            <v>5.1789999999999994</v>
          </cell>
          <cell r="V15">
            <v>25.542000000000002</v>
          </cell>
          <cell r="W15">
            <v>83.024000000000001</v>
          </cell>
          <cell r="X15">
            <v>0</v>
          </cell>
          <cell r="Y15">
            <v>0</v>
          </cell>
          <cell r="Z15">
            <v>47.595999999999997</v>
          </cell>
          <cell r="AA15">
            <v>35.427999999999997</v>
          </cell>
          <cell r="AB15">
            <v>38.74</v>
          </cell>
          <cell r="AC15">
            <v>81.951999999999998</v>
          </cell>
          <cell r="AD15">
            <v>34.44</v>
          </cell>
          <cell r="AE15">
            <v>0</v>
          </cell>
          <cell r="AF15">
            <v>0</v>
          </cell>
          <cell r="AG15">
            <v>0</v>
          </cell>
        </row>
        <row r="16">
          <cell r="A16">
            <v>1</v>
          </cell>
          <cell r="B16" t="str">
            <v>NO. 13+10</v>
          </cell>
          <cell r="D16">
            <v>119.881</v>
          </cell>
          <cell r="E16">
            <v>7.2439999999999998</v>
          </cell>
          <cell r="F16">
            <v>0</v>
          </cell>
          <cell r="G16">
            <v>332.55099999999999</v>
          </cell>
          <cell r="H16">
            <v>0.86</v>
          </cell>
          <cell r="I16">
            <v>27.95</v>
          </cell>
          <cell r="J16">
            <v>116.1</v>
          </cell>
          <cell r="K16">
            <v>190.881</v>
          </cell>
          <cell r="L16">
            <v>8</v>
          </cell>
          <cell r="M16">
            <v>17.2</v>
          </cell>
          <cell r="N16">
            <v>2.9460000000000002</v>
          </cell>
          <cell r="O16">
            <v>4.492</v>
          </cell>
          <cell r="P16">
            <v>1.5289999999999999</v>
          </cell>
          <cell r="Q16">
            <v>0</v>
          </cell>
          <cell r="R16">
            <v>0</v>
          </cell>
          <cell r="S16">
            <v>2.1560000000000001</v>
          </cell>
          <cell r="T16">
            <v>11.794</v>
          </cell>
          <cell r="U16">
            <v>22.917000000000002</v>
          </cell>
          <cell r="V16">
            <v>104.504</v>
          </cell>
          <cell r="W16">
            <v>156.54900000000001</v>
          </cell>
          <cell r="X16">
            <v>0</v>
          </cell>
          <cell r="Y16">
            <v>0</v>
          </cell>
          <cell r="Z16">
            <v>77.786000000000001</v>
          </cell>
          <cell r="AA16">
            <v>78.763000000000005</v>
          </cell>
          <cell r="AB16">
            <v>188.22</v>
          </cell>
          <cell r="AC16">
            <v>149.124</v>
          </cell>
          <cell r="AD16">
            <v>110.72</v>
          </cell>
          <cell r="AE16">
            <v>0</v>
          </cell>
          <cell r="AF16">
            <v>0</v>
          </cell>
          <cell r="AG16">
            <v>0</v>
          </cell>
        </row>
        <row r="17">
          <cell r="A17">
            <v>7</v>
          </cell>
          <cell r="B17" t="str">
            <v>NO. 39+20</v>
          </cell>
          <cell r="D17">
            <v>64.49199999999999</v>
          </cell>
          <cell r="E17">
            <v>5.3420000000000005</v>
          </cell>
          <cell r="F17">
            <v>0</v>
          </cell>
          <cell r="G17">
            <v>233.29599999999999</v>
          </cell>
          <cell r="H17">
            <v>1.72</v>
          </cell>
          <cell r="I17">
            <v>0</v>
          </cell>
          <cell r="J17">
            <v>68.8</v>
          </cell>
          <cell r="K17">
            <v>187.16200000000001</v>
          </cell>
          <cell r="L17">
            <v>4.8</v>
          </cell>
          <cell r="M17">
            <v>25.8</v>
          </cell>
          <cell r="N17">
            <v>1.19</v>
          </cell>
          <cell r="O17">
            <v>2.206</v>
          </cell>
          <cell r="P17">
            <v>2.4220000000000002</v>
          </cell>
          <cell r="Q17">
            <v>0.54200000000000004</v>
          </cell>
          <cell r="R17">
            <v>0</v>
          </cell>
          <cell r="S17">
            <v>0</v>
          </cell>
          <cell r="T17">
            <v>0</v>
          </cell>
          <cell r="U17">
            <v>6.36</v>
          </cell>
          <cell r="V17">
            <v>32.201999999999998</v>
          </cell>
          <cell r="W17">
            <v>86.683999999999997</v>
          </cell>
          <cell r="X17">
            <v>0</v>
          </cell>
          <cell r="Y17">
            <v>0</v>
          </cell>
          <cell r="Z17">
            <v>47.163999999999994</v>
          </cell>
          <cell r="AA17">
            <v>39.520000000000003</v>
          </cell>
          <cell r="AB17">
            <v>50</v>
          </cell>
          <cell r="AC17">
            <v>92.965999999999994</v>
          </cell>
          <cell r="AD17">
            <v>43.48</v>
          </cell>
          <cell r="AE17">
            <v>0</v>
          </cell>
          <cell r="AF17">
            <v>0</v>
          </cell>
          <cell r="AG17">
            <v>0</v>
          </cell>
        </row>
        <row r="18">
          <cell r="A18">
            <v>6</v>
          </cell>
          <cell r="B18" t="str">
            <v>NO. 35+20</v>
          </cell>
          <cell r="D18">
            <v>50.100999999999999</v>
          </cell>
          <cell r="E18">
            <v>4.0979999999999999</v>
          </cell>
          <cell r="F18">
            <v>0</v>
          </cell>
          <cell r="G18">
            <v>200.393</v>
          </cell>
          <cell r="H18">
            <v>2.2000000000000002</v>
          </cell>
          <cell r="I18">
            <v>0</v>
          </cell>
          <cell r="J18">
            <v>44</v>
          </cell>
          <cell r="K18">
            <v>150.13900000000001</v>
          </cell>
          <cell r="L18">
            <v>4.8</v>
          </cell>
          <cell r="M18">
            <v>22</v>
          </cell>
          <cell r="N18">
            <v>1.1659999999999999</v>
          </cell>
          <cell r="O18">
            <v>0.93</v>
          </cell>
          <cell r="P18">
            <v>1.6219999999999999</v>
          </cell>
          <cell r="Q18">
            <v>1.397</v>
          </cell>
          <cell r="R18">
            <v>0</v>
          </cell>
          <cell r="S18">
            <v>0</v>
          </cell>
          <cell r="T18">
            <v>0</v>
          </cell>
          <cell r="U18">
            <v>5.1150000000000002</v>
          </cell>
          <cell r="V18">
            <v>19.992000000000001</v>
          </cell>
          <cell r="W18">
            <v>77.260000000000005</v>
          </cell>
          <cell r="X18">
            <v>0</v>
          </cell>
          <cell r="Y18">
            <v>0</v>
          </cell>
          <cell r="Z18">
            <v>47.46</v>
          </cell>
          <cell r="AA18">
            <v>29.8</v>
          </cell>
          <cell r="AB18">
            <v>32.54</v>
          </cell>
          <cell r="AC18">
            <v>63.25</v>
          </cell>
          <cell r="AD18">
            <v>28.3</v>
          </cell>
          <cell r="AE18">
            <v>0</v>
          </cell>
          <cell r="AF18">
            <v>0</v>
          </cell>
          <cell r="AG18">
            <v>0</v>
          </cell>
        </row>
        <row r="19">
          <cell r="A19">
            <v>5</v>
          </cell>
          <cell r="B19" t="str">
            <v>NO. 31</v>
          </cell>
          <cell r="D19">
            <v>58.753999999999998</v>
          </cell>
          <cell r="E19">
            <v>5.016</v>
          </cell>
          <cell r="F19">
            <v>0</v>
          </cell>
          <cell r="G19">
            <v>238.3</v>
          </cell>
          <cell r="H19">
            <v>2.88</v>
          </cell>
          <cell r="I19">
            <v>0</v>
          </cell>
          <cell r="J19">
            <v>57.6</v>
          </cell>
          <cell r="K19">
            <v>196.54599999999999</v>
          </cell>
          <cell r="L19">
            <v>4.8</v>
          </cell>
          <cell r="M19">
            <v>28.8</v>
          </cell>
          <cell r="N19">
            <v>1.35</v>
          </cell>
          <cell r="O19">
            <v>1.202</v>
          </cell>
          <cell r="P19">
            <v>1.9140000000000001</v>
          </cell>
          <cell r="Q19">
            <v>1.829</v>
          </cell>
          <cell r="R19">
            <v>0</v>
          </cell>
          <cell r="S19">
            <v>0</v>
          </cell>
          <cell r="T19">
            <v>0</v>
          </cell>
          <cell r="U19">
            <v>6.2949999999999999</v>
          </cell>
          <cell r="V19">
            <v>19.992000000000001</v>
          </cell>
          <cell r="W19">
            <v>82.563999999999993</v>
          </cell>
          <cell r="X19">
            <v>0</v>
          </cell>
          <cell r="Y19">
            <v>0</v>
          </cell>
          <cell r="Z19">
            <v>49.295999999999992</v>
          </cell>
          <cell r="AA19">
            <v>33.268000000000001</v>
          </cell>
          <cell r="AB19">
            <v>32.54</v>
          </cell>
          <cell r="AC19">
            <v>82.8</v>
          </cell>
          <cell r="AD19">
            <v>28.3</v>
          </cell>
          <cell r="AE19">
            <v>0</v>
          </cell>
          <cell r="AF19">
            <v>0</v>
          </cell>
          <cell r="AG19">
            <v>0</v>
          </cell>
        </row>
        <row r="20">
          <cell r="A20">
            <v>4</v>
          </cell>
          <cell r="B20" t="str">
            <v>NO. 26</v>
          </cell>
          <cell r="D20">
            <v>43.783000000000001</v>
          </cell>
          <cell r="E20">
            <v>3.5329999999999995</v>
          </cell>
          <cell r="F20">
            <v>0</v>
          </cell>
          <cell r="G20">
            <v>159.95599999999999</v>
          </cell>
          <cell r="H20">
            <v>1.3</v>
          </cell>
          <cell r="I20">
            <v>0</v>
          </cell>
          <cell r="J20">
            <v>39</v>
          </cell>
          <cell r="K20">
            <v>100.952</v>
          </cell>
          <cell r="L20">
            <v>4.8</v>
          </cell>
          <cell r="M20">
            <v>13</v>
          </cell>
          <cell r="N20">
            <v>1.282</v>
          </cell>
          <cell r="O20">
            <v>6.4000000000000001E-2</v>
          </cell>
          <cell r="P20">
            <v>2.165</v>
          </cell>
          <cell r="Q20">
            <v>0.221</v>
          </cell>
          <cell r="R20">
            <v>0</v>
          </cell>
          <cell r="S20">
            <v>0</v>
          </cell>
          <cell r="T20">
            <v>0</v>
          </cell>
          <cell r="U20">
            <v>3.7320000000000002</v>
          </cell>
          <cell r="V20">
            <v>25.542000000000002</v>
          </cell>
          <cell r="W20">
            <v>75.38</v>
          </cell>
          <cell r="X20">
            <v>0</v>
          </cell>
          <cell r="Y20">
            <v>0</v>
          </cell>
          <cell r="Z20">
            <v>45.49</v>
          </cell>
          <cell r="AA20">
            <v>29.89</v>
          </cell>
          <cell r="AB20">
            <v>38.74</v>
          </cell>
          <cell r="AC20">
            <v>51.22</v>
          </cell>
          <cell r="AD20">
            <v>34.44</v>
          </cell>
          <cell r="AE20">
            <v>0</v>
          </cell>
          <cell r="AF20">
            <v>0</v>
          </cell>
          <cell r="AG20">
            <v>0</v>
          </cell>
        </row>
        <row r="21">
          <cell r="A21">
            <v>3</v>
          </cell>
          <cell r="B21" t="str">
            <v>NO. 20+35</v>
          </cell>
          <cell r="D21">
            <v>43.182000000000002</v>
          </cell>
          <cell r="E21">
            <v>3.4589999999999996</v>
          </cell>
          <cell r="F21">
            <v>0</v>
          </cell>
          <cell r="G21">
            <v>157.54900000000001</v>
          </cell>
          <cell r="H21">
            <v>1.26</v>
          </cell>
          <cell r="I21">
            <v>0</v>
          </cell>
          <cell r="J21">
            <v>37.799999999999997</v>
          </cell>
          <cell r="K21">
            <v>97.844999999999999</v>
          </cell>
          <cell r="L21">
            <v>4.8</v>
          </cell>
          <cell r="M21">
            <v>12.6</v>
          </cell>
          <cell r="N21">
            <v>1.26</v>
          </cell>
          <cell r="O21">
            <v>6.4000000000000001E-2</v>
          </cell>
          <cell r="P21">
            <v>2.1190000000000002</v>
          </cell>
          <cell r="Q21">
            <v>0.214</v>
          </cell>
          <cell r="R21">
            <v>0</v>
          </cell>
          <cell r="S21">
            <v>0</v>
          </cell>
          <cell r="T21">
            <v>0</v>
          </cell>
          <cell r="U21">
            <v>3.6570000000000005</v>
          </cell>
          <cell r="V21">
            <v>25.542000000000002</v>
          </cell>
          <cell r="W21">
            <v>74.988</v>
          </cell>
          <cell r="X21">
            <v>0</v>
          </cell>
          <cell r="Y21">
            <v>0</v>
          </cell>
          <cell r="Z21">
            <v>45.381999999999998</v>
          </cell>
          <cell r="AA21">
            <v>29.606000000000002</v>
          </cell>
          <cell r="AB21">
            <v>38.74</v>
          </cell>
          <cell r="AC21">
            <v>49.643999999999998</v>
          </cell>
          <cell r="AD21">
            <v>34.44</v>
          </cell>
          <cell r="AE21">
            <v>0</v>
          </cell>
          <cell r="AF21">
            <v>0</v>
          </cell>
          <cell r="AG21">
            <v>0</v>
          </cell>
        </row>
        <row r="22">
          <cell r="A22">
            <v>2</v>
          </cell>
          <cell r="B22" t="str">
            <v>NO. 17+37</v>
          </cell>
          <cell r="D22">
            <v>55.502000000000002</v>
          </cell>
          <cell r="E22">
            <v>4.976</v>
          </cell>
          <cell r="F22">
            <v>0</v>
          </cell>
          <cell r="G22">
            <v>206.876</v>
          </cell>
          <cell r="H22">
            <v>2.08</v>
          </cell>
          <cell r="I22">
            <v>0</v>
          </cell>
          <cell r="J22">
            <v>62.4</v>
          </cell>
          <cell r="K22">
            <v>161.52199999999999</v>
          </cell>
          <cell r="L22">
            <v>4.8</v>
          </cell>
          <cell r="M22">
            <v>20.8</v>
          </cell>
          <cell r="N22">
            <v>1.7030000000000001</v>
          </cell>
          <cell r="O22">
            <v>6.4000000000000001E-2</v>
          </cell>
          <cell r="P22">
            <v>3.0580000000000003</v>
          </cell>
          <cell r="Q22">
            <v>0.35399999999999998</v>
          </cell>
          <cell r="R22">
            <v>0</v>
          </cell>
          <cell r="S22">
            <v>0</v>
          </cell>
          <cell r="T22">
            <v>0</v>
          </cell>
          <cell r="U22">
            <v>5.1789999999999994</v>
          </cell>
          <cell r="V22">
            <v>25.542000000000002</v>
          </cell>
          <cell r="W22">
            <v>83.024000000000001</v>
          </cell>
          <cell r="X22">
            <v>0</v>
          </cell>
          <cell r="Y22">
            <v>0</v>
          </cell>
          <cell r="Z22">
            <v>47.595999999999997</v>
          </cell>
          <cell r="AA22">
            <v>35.427999999999997</v>
          </cell>
          <cell r="AB22">
            <v>38.74</v>
          </cell>
          <cell r="AC22">
            <v>81.951999999999998</v>
          </cell>
          <cell r="AD22">
            <v>34.44</v>
          </cell>
          <cell r="AE22">
            <v>0</v>
          </cell>
          <cell r="AF22">
            <v>0</v>
          </cell>
          <cell r="AG22">
            <v>0</v>
          </cell>
        </row>
        <row r="23">
          <cell r="A23">
            <v>1</v>
          </cell>
          <cell r="B23" t="str">
            <v>NO. 13+10</v>
          </cell>
          <cell r="D23">
            <v>119.881</v>
          </cell>
          <cell r="E23">
            <v>7.2439999999999998</v>
          </cell>
          <cell r="F23">
            <v>0</v>
          </cell>
          <cell r="G23">
            <v>332.55099999999999</v>
          </cell>
          <cell r="H23">
            <v>0.86</v>
          </cell>
          <cell r="I23">
            <v>27.95</v>
          </cell>
          <cell r="J23">
            <v>116.1</v>
          </cell>
          <cell r="K23">
            <v>190.881</v>
          </cell>
          <cell r="L23">
            <v>8</v>
          </cell>
          <cell r="M23">
            <v>17.2</v>
          </cell>
          <cell r="N23">
            <v>2.9460000000000002</v>
          </cell>
          <cell r="O23">
            <v>4.492</v>
          </cell>
          <cell r="P23">
            <v>1.5289999999999999</v>
          </cell>
          <cell r="Q23">
            <v>0</v>
          </cell>
          <cell r="R23">
            <v>0</v>
          </cell>
          <cell r="S23">
            <v>2.1560000000000001</v>
          </cell>
          <cell r="T23">
            <v>11.794</v>
          </cell>
          <cell r="U23">
            <v>22.917000000000002</v>
          </cell>
          <cell r="V23">
            <v>104.504</v>
          </cell>
          <cell r="W23">
            <v>156.54900000000001</v>
          </cell>
          <cell r="X23">
            <v>0</v>
          </cell>
          <cell r="Y23">
            <v>0</v>
          </cell>
          <cell r="Z23">
            <v>77.786000000000001</v>
          </cell>
          <cell r="AA23">
            <v>78.763000000000005</v>
          </cell>
          <cell r="AB23">
            <v>188.22</v>
          </cell>
          <cell r="AC23">
            <v>149.124</v>
          </cell>
          <cell r="AD23">
            <v>110.72</v>
          </cell>
          <cell r="AE23">
            <v>0</v>
          </cell>
          <cell r="AF23">
            <v>0</v>
          </cell>
          <cell r="AG23">
            <v>0</v>
          </cell>
        </row>
      </sheetData>
      <sheetData sheetId="8" refreshError="1"/>
      <sheetData sheetId="9" refreshError="1"/>
      <sheetData sheetId="10" refreshError="1"/>
      <sheetData sheetId="11" refreshError="1">
        <row r="3">
          <cell r="Z3" t="str">
            <v>암거치수</v>
          </cell>
          <cell r="AA3" t="str">
            <v>단면코드</v>
          </cell>
          <cell r="AB3" t="str">
            <v>단면체크</v>
          </cell>
        </row>
        <row r="4">
          <cell r="Z4" t="str">
            <v>1*1*1A</v>
          </cell>
          <cell r="AA4">
            <v>1</v>
          </cell>
          <cell r="AB4" t="str">
            <v>1*1*1</v>
          </cell>
        </row>
        <row r="5">
          <cell r="Z5" t="str">
            <v>1*1*1B</v>
          </cell>
          <cell r="AA5">
            <v>2</v>
          </cell>
          <cell r="AB5" t="str">
            <v>1*1*1</v>
          </cell>
        </row>
        <row r="6">
          <cell r="Z6" t="str">
            <v>1*1*1C</v>
          </cell>
          <cell r="AA6">
            <v>3</v>
          </cell>
          <cell r="AB6" t="str">
            <v>1*1*1</v>
          </cell>
        </row>
        <row r="7">
          <cell r="Z7" t="str">
            <v>1*1*1D</v>
          </cell>
          <cell r="AA7">
            <v>4</v>
          </cell>
          <cell r="AB7" t="str">
            <v>1*1*1</v>
          </cell>
        </row>
        <row r="8">
          <cell r="Z8" t="str">
            <v>1*1*1E</v>
          </cell>
          <cell r="AA8">
            <v>5</v>
          </cell>
          <cell r="AB8" t="str">
            <v>1*1*1</v>
          </cell>
        </row>
        <row r="9">
          <cell r="Z9" t="str">
            <v>1.2*1*1A</v>
          </cell>
          <cell r="AA9">
            <v>6</v>
          </cell>
          <cell r="AB9" t="str">
            <v>1.2*1*1</v>
          </cell>
        </row>
        <row r="10">
          <cell r="Z10" t="str">
            <v>1.2*1*1B</v>
          </cell>
          <cell r="AA10">
            <v>7</v>
          </cell>
          <cell r="AB10" t="str">
            <v>1.2*1*1</v>
          </cell>
        </row>
        <row r="11">
          <cell r="Z11" t="str">
            <v>1.2*1*1C</v>
          </cell>
          <cell r="AA11">
            <v>8</v>
          </cell>
          <cell r="AB11" t="str">
            <v>1.2*1*1</v>
          </cell>
        </row>
        <row r="12">
          <cell r="Z12" t="str">
            <v>1.2*1*1D</v>
          </cell>
          <cell r="AA12">
            <v>9</v>
          </cell>
          <cell r="AB12" t="str">
            <v>1.2*1*1</v>
          </cell>
        </row>
        <row r="13">
          <cell r="Z13" t="str">
            <v>1.2*1*1E</v>
          </cell>
          <cell r="AA13">
            <v>10</v>
          </cell>
          <cell r="AB13" t="str">
            <v>1.2*1*1</v>
          </cell>
        </row>
        <row r="14">
          <cell r="Z14" t="str">
            <v>1.5*1*1A</v>
          </cell>
          <cell r="AA14">
            <v>11</v>
          </cell>
          <cell r="AB14" t="str">
            <v>1.5*1*1</v>
          </cell>
        </row>
        <row r="15">
          <cell r="Z15" t="str">
            <v>1.5*1*1B</v>
          </cell>
          <cell r="AA15">
            <v>12</v>
          </cell>
          <cell r="AB15" t="str">
            <v>1.5*1*1</v>
          </cell>
        </row>
        <row r="16">
          <cell r="Z16" t="str">
            <v>1.5*1*1C</v>
          </cell>
          <cell r="AA16">
            <v>13</v>
          </cell>
          <cell r="AB16" t="str">
            <v>1.5*1*1</v>
          </cell>
        </row>
        <row r="17">
          <cell r="Z17" t="str">
            <v>1.5*1*1D</v>
          </cell>
          <cell r="AA17">
            <v>14</v>
          </cell>
          <cell r="AB17" t="str">
            <v>1.5*1*1</v>
          </cell>
        </row>
        <row r="18">
          <cell r="Z18" t="str">
            <v>1.5*1*1E</v>
          </cell>
          <cell r="AA18">
            <v>15</v>
          </cell>
          <cell r="AB18" t="str">
            <v>1.5*1*1</v>
          </cell>
        </row>
        <row r="19">
          <cell r="Z19" t="str">
            <v>1.5*1.5*1A</v>
          </cell>
          <cell r="AA19">
            <v>16</v>
          </cell>
          <cell r="AB19" t="str">
            <v>1.5*1.5*1</v>
          </cell>
        </row>
        <row r="20">
          <cell r="Z20" t="str">
            <v>1.5*1.5*1B</v>
          </cell>
          <cell r="AA20">
            <v>17</v>
          </cell>
          <cell r="AB20" t="str">
            <v>1.5*1.5*1</v>
          </cell>
        </row>
        <row r="21">
          <cell r="Z21" t="str">
            <v>1.5*1.5*1C</v>
          </cell>
          <cell r="AA21">
            <v>18</v>
          </cell>
          <cell r="AB21" t="str">
            <v>1.5*1.5*1</v>
          </cell>
        </row>
        <row r="22">
          <cell r="Z22" t="str">
            <v>1.5*1.5*1D</v>
          </cell>
          <cell r="AA22">
            <v>19</v>
          </cell>
          <cell r="AB22" t="str">
            <v>1.5*1.5*1</v>
          </cell>
        </row>
        <row r="23">
          <cell r="Z23" t="str">
            <v>1.5*1.5*1E</v>
          </cell>
          <cell r="AA23">
            <v>20</v>
          </cell>
          <cell r="AB23" t="str">
            <v>1.5*1.5*1</v>
          </cell>
        </row>
        <row r="24">
          <cell r="Z24" t="str">
            <v>2*1*1A</v>
          </cell>
          <cell r="AA24">
            <v>21</v>
          </cell>
          <cell r="AB24" t="str">
            <v>2*1*1</v>
          </cell>
        </row>
        <row r="25">
          <cell r="Z25" t="str">
            <v>2*1*1B</v>
          </cell>
          <cell r="AA25">
            <v>22</v>
          </cell>
          <cell r="AB25" t="str">
            <v>2*1*1</v>
          </cell>
        </row>
        <row r="26">
          <cell r="Z26" t="str">
            <v>2*1*1C</v>
          </cell>
          <cell r="AA26">
            <v>23</v>
          </cell>
          <cell r="AB26" t="str">
            <v>2*1*1</v>
          </cell>
        </row>
        <row r="27">
          <cell r="Z27" t="str">
            <v>2*1*1D</v>
          </cell>
          <cell r="AA27">
            <v>24</v>
          </cell>
          <cell r="AB27" t="str">
            <v>2*1*1</v>
          </cell>
        </row>
        <row r="28">
          <cell r="Z28" t="str">
            <v>2*1*1E</v>
          </cell>
          <cell r="AA28">
            <v>25</v>
          </cell>
          <cell r="AB28" t="str">
            <v>2*1*1</v>
          </cell>
        </row>
        <row r="29">
          <cell r="Z29" t="str">
            <v>2*1.5*1A</v>
          </cell>
          <cell r="AA29">
            <v>26</v>
          </cell>
          <cell r="AB29" t="str">
            <v>2*1.5*1</v>
          </cell>
        </row>
        <row r="30">
          <cell r="Z30" t="str">
            <v>2*1.5*1B</v>
          </cell>
          <cell r="AA30">
            <v>27</v>
          </cell>
          <cell r="AB30" t="str">
            <v>2*1.5*1</v>
          </cell>
        </row>
        <row r="31">
          <cell r="Z31" t="str">
            <v>2*1.5*1C</v>
          </cell>
          <cell r="AA31">
            <v>28</v>
          </cell>
          <cell r="AB31" t="str">
            <v>2*1.5*1</v>
          </cell>
        </row>
        <row r="32">
          <cell r="Z32" t="str">
            <v>2*1.5*1D</v>
          </cell>
          <cell r="AA32">
            <v>29</v>
          </cell>
          <cell r="AB32" t="str">
            <v>2*1.5*1</v>
          </cell>
        </row>
        <row r="33">
          <cell r="Z33" t="str">
            <v>2*1.5*1E</v>
          </cell>
          <cell r="AA33">
            <v>30</v>
          </cell>
          <cell r="AB33" t="str">
            <v>2*1.5*1</v>
          </cell>
        </row>
        <row r="34">
          <cell r="Z34" t="str">
            <v>2*2*1A</v>
          </cell>
          <cell r="AA34">
            <v>31</v>
          </cell>
          <cell r="AB34" t="str">
            <v>2*2*1</v>
          </cell>
        </row>
        <row r="35">
          <cell r="Z35" t="str">
            <v>2*2*1B</v>
          </cell>
          <cell r="AA35">
            <v>32</v>
          </cell>
          <cell r="AB35" t="str">
            <v>2*2*1</v>
          </cell>
        </row>
        <row r="36">
          <cell r="Z36" t="str">
            <v>2*2*1C</v>
          </cell>
          <cell r="AA36">
            <v>33</v>
          </cell>
          <cell r="AB36" t="str">
            <v>2*2*1</v>
          </cell>
        </row>
        <row r="37">
          <cell r="Z37" t="str">
            <v>2*2*1D</v>
          </cell>
          <cell r="AA37">
            <v>34</v>
          </cell>
          <cell r="AB37" t="str">
            <v>2*2*1</v>
          </cell>
        </row>
        <row r="38">
          <cell r="Z38" t="str">
            <v>2*2*1E</v>
          </cell>
          <cell r="AA38">
            <v>35</v>
          </cell>
          <cell r="AB38" t="str">
            <v>2*2*1</v>
          </cell>
        </row>
        <row r="39">
          <cell r="Z39" t="str">
            <v>2.5*1*1A</v>
          </cell>
          <cell r="AA39">
            <v>36</v>
          </cell>
          <cell r="AB39" t="str">
            <v>2.5*1*1</v>
          </cell>
        </row>
        <row r="40">
          <cell r="Z40" t="str">
            <v>2.5*1*1B</v>
          </cell>
          <cell r="AA40">
            <v>37</v>
          </cell>
          <cell r="AB40" t="str">
            <v>2.5*1*1</v>
          </cell>
        </row>
        <row r="41">
          <cell r="Z41" t="str">
            <v>2.5*1*1C</v>
          </cell>
          <cell r="AA41">
            <v>38</v>
          </cell>
          <cell r="AB41" t="str">
            <v>2.5*1*1</v>
          </cell>
        </row>
        <row r="42">
          <cell r="Z42" t="str">
            <v>2.5*1*1D</v>
          </cell>
          <cell r="AA42">
            <v>39</v>
          </cell>
          <cell r="AB42" t="str">
            <v>2.5*1*1</v>
          </cell>
        </row>
        <row r="43">
          <cell r="Z43" t="str">
            <v>2.5*1*1E</v>
          </cell>
          <cell r="AA43">
            <v>40</v>
          </cell>
          <cell r="AB43" t="str">
            <v>2.5*1*1</v>
          </cell>
        </row>
        <row r="44">
          <cell r="Z44" t="str">
            <v>2.5*1.5*1A</v>
          </cell>
          <cell r="AA44">
            <v>41</v>
          </cell>
          <cell r="AB44" t="str">
            <v>2.5*1.5*1</v>
          </cell>
        </row>
        <row r="45">
          <cell r="Z45" t="str">
            <v>2.5*1.5*1B</v>
          </cell>
          <cell r="AA45">
            <v>42</v>
          </cell>
          <cell r="AB45" t="str">
            <v>2.5*1.5*1</v>
          </cell>
        </row>
        <row r="46">
          <cell r="Z46" t="str">
            <v>2.5*1.5*1C</v>
          </cell>
          <cell r="AA46">
            <v>43</v>
          </cell>
          <cell r="AB46" t="str">
            <v>2.5*1.5*1</v>
          </cell>
        </row>
        <row r="47">
          <cell r="Z47" t="str">
            <v>2.5*1.5*1D</v>
          </cell>
          <cell r="AA47">
            <v>44</v>
          </cell>
          <cell r="AB47" t="str">
            <v>2.5*1.5*1</v>
          </cell>
        </row>
        <row r="48">
          <cell r="Z48" t="str">
            <v>2.5*1.5*1E</v>
          </cell>
          <cell r="AA48">
            <v>45</v>
          </cell>
          <cell r="AB48" t="str">
            <v>2.5*1.5*1</v>
          </cell>
        </row>
        <row r="49">
          <cell r="Z49" t="str">
            <v>2.5*2*1A</v>
          </cell>
          <cell r="AA49">
            <v>46</v>
          </cell>
          <cell r="AB49" t="str">
            <v>2.5*2*1</v>
          </cell>
        </row>
        <row r="50">
          <cell r="Z50" t="str">
            <v>2.5*2*1B</v>
          </cell>
          <cell r="AA50">
            <v>47</v>
          </cell>
          <cell r="AB50" t="str">
            <v>2.5*2*1</v>
          </cell>
        </row>
        <row r="51">
          <cell r="Z51" t="str">
            <v>2.5*2*1C</v>
          </cell>
          <cell r="AA51">
            <v>48</v>
          </cell>
          <cell r="AB51" t="str">
            <v>2.5*2*1</v>
          </cell>
        </row>
        <row r="52">
          <cell r="Z52" t="str">
            <v>2.5*2*1D</v>
          </cell>
          <cell r="AA52">
            <v>49</v>
          </cell>
          <cell r="AB52" t="str">
            <v>2.5*2*1</v>
          </cell>
        </row>
        <row r="53">
          <cell r="Z53" t="str">
            <v>2.5*2*1E</v>
          </cell>
          <cell r="AA53">
            <v>50</v>
          </cell>
          <cell r="AB53" t="str">
            <v>2.5*2*1</v>
          </cell>
        </row>
        <row r="54">
          <cell r="Z54" t="str">
            <v>2.5*2.5*1A</v>
          </cell>
          <cell r="AA54">
            <v>51</v>
          </cell>
          <cell r="AB54" t="str">
            <v>2.5*2.5*1</v>
          </cell>
        </row>
        <row r="55">
          <cell r="Z55" t="str">
            <v>2.5*2.5*1B</v>
          </cell>
          <cell r="AA55">
            <v>52</v>
          </cell>
          <cell r="AB55" t="str">
            <v>2.5*2.5*1</v>
          </cell>
        </row>
        <row r="56">
          <cell r="Z56" t="str">
            <v>2.5*2.5*1C</v>
          </cell>
          <cell r="AA56">
            <v>53</v>
          </cell>
          <cell r="AB56" t="str">
            <v>2.5*2.5*1</v>
          </cell>
        </row>
        <row r="57">
          <cell r="Z57" t="str">
            <v>2.5*2.5*1D</v>
          </cell>
          <cell r="AA57">
            <v>54</v>
          </cell>
          <cell r="AB57" t="str">
            <v>2.5*2.5*1</v>
          </cell>
        </row>
        <row r="58">
          <cell r="Z58" t="str">
            <v>2.5*2.5*1E</v>
          </cell>
          <cell r="AA58">
            <v>55</v>
          </cell>
          <cell r="AB58" t="str">
            <v>2.5*2.5*1</v>
          </cell>
        </row>
        <row r="59">
          <cell r="Z59" t="str">
            <v>3*1.5*1A</v>
          </cell>
          <cell r="AA59">
            <v>56</v>
          </cell>
          <cell r="AB59" t="str">
            <v>3*1.5*1</v>
          </cell>
        </row>
        <row r="60">
          <cell r="Z60" t="str">
            <v>3*1.5*1B</v>
          </cell>
          <cell r="AA60">
            <v>57</v>
          </cell>
          <cell r="AB60" t="str">
            <v>3*1.5*1</v>
          </cell>
        </row>
        <row r="61">
          <cell r="Z61" t="str">
            <v>3*1.5*1C</v>
          </cell>
          <cell r="AA61">
            <v>58</v>
          </cell>
          <cell r="AB61" t="str">
            <v>3*1.5*1</v>
          </cell>
        </row>
        <row r="62">
          <cell r="Z62" t="str">
            <v>3*1.5*1D</v>
          </cell>
          <cell r="AA62">
            <v>59</v>
          </cell>
          <cell r="AB62" t="str">
            <v>3*1.5*1</v>
          </cell>
        </row>
        <row r="63">
          <cell r="Z63" t="str">
            <v>3*1.5*1E</v>
          </cell>
          <cell r="AA63">
            <v>60</v>
          </cell>
          <cell r="AB63" t="str">
            <v>3*1.5*1</v>
          </cell>
        </row>
        <row r="64">
          <cell r="Z64" t="str">
            <v>3*2*1A</v>
          </cell>
          <cell r="AA64">
            <v>61</v>
          </cell>
          <cell r="AB64" t="str">
            <v>3*2*1</v>
          </cell>
        </row>
        <row r="65">
          <cell r="Z65" t="str">
            <v>3*2*1B</v>
          </cell>
          <cell r="AA65">
            <v>62</v>
          </cell>
          <cell r="AB65" t="str">
            <v>3*2*1</v>
          </cell>
        </row>
        <row r="66">
          <cell r="Z66" t="str">
            <v>3*2*1C</v>
          </cell>
          <cell r="AA66">
            <v>63</v>
          </cell>
          <cell r="AB66" t="str">
            <v>3*2*1</v>
          </cell>
        </row>
        <row r="67">
          <cell r="Z67" t="str">
            <v>3*2*1D</v>
          </cell>
          <cell r="AA67">
            <v>64</v>
          </cell>
          <cell r="AB67" t="str">
            <v>3*2*1</v>
          </cell>
        </row>
        <row r="68">
          <cell r="Z68" t="str">
            <v>3*2*1E</v>
          </cell>
          <cell r="AA68">
            <v>65</v>
          </cell>
          <cell r="AB68" t="str">
            <v>3*2*1</v>
          </cell>
        </row>
        <row r="69">
          <cell r="Z69" t="str">
            <v>3*2.5*1A</v>
          </cell>
          <cell r="AA69">
            <v>66</v>
          </cell>
          <cell r="AB69" t="str">
            <v>3*2.5*1</v>
          </cell>
        </row>
        <row r="70">
          <cell r="Z70" t="str">
            <v>3*2.5*1B</v>
          </cell>
          <cell r="AA70">
            <v>67</v>
          </cell>
          <cell r="AB70" t="str">
            <v>3*2.5*1</v>
          </cell>
        </row>
        <row r="71">
          <cell r="Z71" t="str">
            <v>3*2.5*1C</v>
          </cell>
          <cell r="AA71">
            <v>68</v>
          </cell>
          <cell r="AB71" t="str">
            <v>3*2.5*1</v>
          </cell>
        </row>
        <row r="72">
          <cell r="Z72" t="str">
            <v>3*2.5*1D</v>
          </cell>
          <cell r="AA72">
            <v>69</v>
          </cell>
          <cell r="AB72" t="str">
            <v>3*2.5*1</v>
          </cell>
        </row>
        <row r="73">
          <cell r="Z73" t="str">
            <v>3*2.5*1E</v>
          </cell>
          <cell r="AA73">
            <v>70</v>
          </cell>
          <cell r="AB73" t="str">
            <v>3*2.5*1</v>
          </cell>
        </row>
        <row r="74">
          <cell r="Z74" t="str">
            <v>3*3*1A</v>
          </cell>
          <cell r="AA74">
            <v>71</v>
          </cell>
          <cell r="AB74" t="str">
            <v>3*3*1</v>
          </cell>
        </row>
        <row r="75">
          <cell r="Z75" t="str">
            <v>3*3*1B</v>
          </cell>
          <cell r="AA75">
            <v>72</v>
          </cell>
          <cell r="AB75" t="str">
            <v>3*3*1</v>
          </cell>
        </row>
        <row r="76">
          <cell r="Z76" t="str">
            <v>3*3*1C</v>
          </cell>
          <cell r="AA76">
            <v>73</v>
          </cell>
          <cell r="AB76" t="str">
            <v>3*3*1</v>
          </cell>
        </row>
        <row r="77">
          <cell r="Z77" t="str">
            <v>3*3*1D</v>
          </cell>
          <cell r="AA77">
            <v>74</v>
          </cell>
          <cell r="AB77" t="str">
            <v>3*3*1</v>
          </cell>
        </row>
        <row r="78">
          <cell r="Z78" t="str">
            <v>3*3*1E</v>
          </cell>
          <cell r="AA78">
            <v>75</v>
          </cell>
          <cell r="AB78" t="str">
            <v>3*3*1</v>
          </cell>
        </row>
        <row r="79">
          <cell r="Z79" t="str">
            <v>3.5*2*1A</v>
          </cell>
          <cell r="AA79">
            <v>76</v>
          </cell>
          <cell r="AB79" t="str">
            <v>3.5*2*1</v>
          </cell>
        </row>
        <row r="80">
          <cell r="Z80" t="str">
            <v>3.5*2*1B</v>
          </cell>
          <cell r="AA80">
            <v>77</v>
          </cell>
          <cell r="AB80" t="str">
            <v>3.5*2*1</v>
          </cell>
        </row>
        <row r="81">
          <cell r="Z81" t="str">
            <v>3.5*2*1C</v>
          </cell>
          <cell r="AA81">
            <v>78</v>
          </cell>
          <cell r="AB81" t="str">
            <v>3.5*2*1</v>
          </cell>
        </row>
        <row r="82">
          <cell r="Z82" t="str">
            <v>3.5*2*1D</v>
          </cell>
          <cell r="AA82">
            <v>79</v>
          </cell>
          <cell r="AB82" t="str">
            <v>3.5*2*1</v>
          </cell>
        </row>
        <row r="83">
          <cell r="Z83" t="str">
            <v>3.5*2*1E</v>
          </cell>
          <cell r="AA83">
            <v>80</v>
          </cell>
          <cell r="AB83" t="str">
            <v>3.5*2*1</v>
          </cell>
        </row>
        <row r="84">
          <cell r="Z84" t="str">
            <v>3.5*2.5*1A</v>
          </cell>
          <cell r="AA84">
            <v>81</v>
          </cell>
          <cell r="AB84" t="str">
            <v>3.5*2.5*1</v>
          </cell>
        </row>
        <row r="85">
          <cell r="Z85" t="str">
            <v>3.5*2.5*1B</v>
          </cell>
          <cell r="AA85">
            <v>82</v>
          </cell>
          <cell r="AB85" t="str">
            <v>3.5*2.5*1</v>
          </cell>
        </row>
        <row r="86">
          <cell r="Z86" t="str">
            <v>3.5*2.5*1C</v>
          </cell>
          <cell r="AA86">
            <v>83</v>
          </cell>
          <cell r="AB86" t="str">
            <v>3.5*2.5*1</v>
          </cell>
        </row>
        <row r="87">
          <cell r="Z87" t="str">
            <v>3.5*2.5*1D</v>
          </cell>
          <cell r="AA87">
            <v>84</v>
          </cell>
          <cell r="AB87" t="str">
            <v>3.5*2.5*1</v>
          </cell>
        </row>
        <row r="88">
          <cell r="Z88" t="str">
            <v>3.5*2.5*1E</v>
          </cell>
          <cell r="AA88">
            <v>85</v>
          </cell>
          <cell r="AB88" t="str">
            <v>3.5*2.5*1</v>
          </cell>
        </row>
        <row r="89">
          <cell r="Z89" t="str">
            <v>3.5*3*1A</v>
          </cell>
          <cell r="AA89">
            <v>86</v>
          </cell>
          <cell r="AB89" t="str">
            <v>3.5*3*1</v>
          </cell>
        </row>
        <row r="90">
          <cell r="Z90" t="str">
            <v>3.5*3*1B</v>
          </cell>
          <cell r="AA90">
            <v>87</v>
          </cell>
          <cell r="AB90" t="str">
            <v>3.5*3*1</v>
          </cell>
        </row>
        <row r="91">
          <cell r="Z91" t="str">
            <v>3.5*3*1C</v>
          </cell>
          <cell r="AA91">
            <v>88</v>
          </cell>
          <cell r="AB91" t="str">
            <v>3.5*3*1</v>
          </cell>
        </row>
        <row r="92">
          <cell r="Z92" t="str">
            <v>3.5*3*1D</v>
          </cell>
          <cell r="AA92">
            <v>89</v>
          </cell>
          <cell r="AB92" t="str">
            <v>3.5*3*1</v>
          </cell>
        </row>
        <row r="93">
          <cell r="Z93" t="str">
            <v>3.5*3*1E</v>
          </cell>
          <cell r="AA93">
            <v>90</v>
          </cell>
          <cell r="AB93" t="str">
            <v>3.5*3*1</v>
          </cell>
        </row>
        <row r="94">
          <cell r="Z94" t="str">
            <v>3.5*3.5*1A</v>
          </cell>
          <cell r="AA94">
            <v>91</v>
          </cell>
          <cell r="AB94" t="str">
            <v>3.5*3.5*1</v>
          </cell>
        </row>
        <row r="95">
          <cell r="Z95" t="str">
            <v>3.5*3.5*1B</v>
          </cell>
          <cell r="AA95">
            <v>92</v>
          </cell>
          <cell r="AB95" t="str">
            <v>3.5*3.5*1</v>
          </cell>
        </row>
        <row r="96">
          <cell r="Z96" t="str">
            <v>3.5*3.5*1C</v>
          </cell>
          <cell r="AA96">
            <v>93</v>
          </cell>
          <cell r="AB96" t="str">
            <v>3.5*3.5*1</v>
          </cell>
        </row>
        <row r="97">
          <cell r="Z97" t="str">
            <v>3.5*3.5*1D</v>
          </cell>
          <cell r="AA97">
            <v>94</v>
          </cell>
          <cell r="AB97" t="str">
            <v>3.5*3.5*1</v>
          </cell>
        </row>
        <row r="98">
          <cell r="Z98" t="str">
            <v>3.5*3.5*1E</v>
          </cell>
          <cell r="AA98">
            <v>95</v>
          </cell>
          <cell r="AB98" t="str">
            <v>3.5*3.5*1</v>
          </cell>
        </row>
        <row r="99">
          <cell r="Z99" t="str">
            <v>5*4.5*1A</v>
          </cell>
          <cell r="AA99">
            <v>96</v>
          </cell>
          <cell r="AB99" t="str">
            <v>5*4.5*1</v>
          </cell>
        </row>
        <row r="100">
          <cell r="Z100" t="str">
            <v>5*4.5*1B</v>
          </cell>
          <cell r="AA100">
            <v>97</v>
          </cell>
          <cell r="AB100" t="str">
            <v>5*4.5*1</v>
          </cell>
        </row>
        <row r="101">
          <cell r="Z101" t="str">
            <v>5*4.5*1C</v>
          </cell>
          <cell r="AA101">
            <v>98</v>
          </cell>
          <cell r="AB101" t="str">
            <v>5*4.5*1</v>
          </cell>
        </row>
        <row r="102">
          <cell r="Z102" t="str">
            <v>5*4.5*1D</v>
          </cell>
          <cell r="AA102">
            <v>99</v>
          </cell>
          <cell r="AB102" t="str">
            <v>5*4.5*1</v>
          </cell>
        </row>
        <row r="103">
          <cell r="Z103" t="str">
            <v>5*4.5*1E</v>
          </cell>
          <cell r="AA103">
            <v>100</v>
          </cell>
          <cell r="AB103" t="str">
            <v>5*4.5*1</v>
          </cell>
        </row>
        <row r="104">
          <cell r="Z104" t="str">
            <v>1.2*1*2A</v>
          </cell>
          <cell r="AA104">
            <v>101</v>
          </cell>
          <cell r="AB104" t="str">
            <v>1.2*1*2</v>
          </cell>
        </row>
        <row r="105">
          <cell r="Z105" t="str">
            <v>1.2*1*2B</v>
          </cell>
          <cell r="AA105">
            <v>102</v>
          </cell>
          <cell r="AB105" t="str">
            <v>1.2*1*2</v>
          </cell>
        </row>
        <row r="106">
          <cell r="Z106" t="str">
            <v>1.2*1*2C</v>
          </cell>
          <cell r="AA106">
            <v>103</v>
          </cell>
          <cell r="AB106" t="str">
            <v>1.2*1*2</v>
          </cell>
        </row>
        <row r="107">
          <cell r="Z107" t="str">
            <v>1.2*1*2D</v>
          </cell>
          <cell r="AA107">
            <v>104</v>
          </cell>
          <cell r="AB107" t="str">
            <v>1.2*1*2</v>
          </cell>
        </row>
        <row r="108">
          <cell r="Z108" t="str">
            <v>1.2*1*2E</v>
          </cell>
          <cell r="AA108">
            <v>105</v>
          </cell>
          <cell r="AB108" t="str">
            <v>1.2*1*2</v>
          </cell>
        </row>
        <row r="109">
          <cell r="Z109" t="str">
            <v>1.5*1.5*2A</v>
          </cell>
          <cell r="AA109">
            <v>106</v>
          </cell>
          <cell r="AB109" t="str">
            <v>1.5*1.5*2</v>
          </cell>
        </row>
        <row r="110">
          <cell r="Z110" t="str">
            <v>1.5*1.5*2B</v>
          </cell>
          <cell r="AA110">
            <v>107</v>
          </cell>
          <cell r="AB110" t="str">
            <v>1.5*1.5*2</v>
          </cell>
        </row>
        <row r="111">
          <cell r="Z111" t="str">
            <v>1.5*1.5*2C</v>
          </cell>
          <cell r="AA111">
            <v>108</v>
          </cell>
          <cell r="AB111" t="str">
            <v>1.5*1.5*2</v>
          </cell>
        </row>
        <row r="112">
          <cell r="Z112" t="str">
            <v>1.5*1.5*2D</v>
          </cell>
          <cell r="AA112">
            <v>109</v>
          </cell>
          <cell r="AB112" t="str">
            <v>1.5*1.5*2</v>
          </cell>
        </row>
        <row r="113">
          <cell r="Z113" t="str">
            <v>1.5*1.5*2E</v>
          </cell>
          <cell r="AA113">
            <v>110</v>
          </cell>
          <cell r="AB113" t="str">
            <v>1.5*1.5*2</v>
          </cell>
        </row>
        <row r="114">
          <cell r="Z114" t="str">
            <v>2*1.5*2A</v>
          </cell>
          <cell r="AA114">
            <v>111</v>
          </cell>
          <cell r="AB114" t="str">
            <v>2*1.5*2</v>
          </cell>
        </row>
        <row r="115">
          <cell r="Z115" t="str">
            <v>2*1.5*2B</v>
          </cell>
          <cell r="AA115">
            <v>112</v>
          </cell>
          <cell r="AB115" t="str">
            <v>2*1.5*2</v>
          </cell>
        </row>
        <row r="116">
          <cell r="Z116" t="str">
            <v>2*1.5*2C</v>
          </cell>
          <cell r="AA116">
            <v>113</v>
          </cell>
          <cell r="AB116" t="str">
            <v>2*1.5*2</v>
          </cell>
        </row>
        <row r="117">
          <cell r="Z117" t="str">
            <v>2*1.5*2D</v>
          </cell>
          <cell r="AA117">
            <v>114</v>
          </cell>
          <cell r="AB117" t="str">
            <v>2*1.5*2</v>
          </cell>
        </row>
        <row r="118">
          <cell r="Z118" t="str">
            <v>2*1.5*2E</v>
          </cell>
          <cell r="AA118">
            <v>115</v>
          </cell>
          <cell r="AB118" t="str">
            <v>2*1.5*2</v>
          </cell>
        </row>
        <row r="119">
          <cell r="Z119" t="str">
            <v>2*2*2A</v>
          </cell>
          <cell r="AA119">
            <v>116</v>
          </cell>
          <cell r="AB119" t="str">
            <v>2*2*2</v>
          </cell>
        </row>
        <row r="120">
          <cell r="Z120" t="str">
            <v>2*2*2B</v>
          </cell>
          <cell r="AA120">
            <v>117</v>
          </cell>
          <cell r="AB120" t="str">
            <v>2*2*2</v>
          </cell>
        </row>
        <row r="121">
          <cell r="Z121" t="str">
            <v>2*2*2C</v>
          </cell>
          <cell r="AA121">
            <v>118</v>
          </cell>
          <cell r="AB121" t="str">
            <v>2*2*2</v>
          </cell>
        </row>
        <row r="122">
          <cell r="Z122" t="str">
            <v>2*2*2D</v>
          </cell>
          <cell r="AA122">
            <v>119</v>
          </cell>
          <cell r="AB122" t="str">
            <v>2*2*2</v>
          </cell>
        </row>
        <row r="123">
          <cell r="Z123" t="str">
            <v>2*2*2E</v>
          </cell>
          <cell r="AA123">
            <v>120</v>
          </cell>
          <cell r="AB123" t="str">
            <v>2*2*2</v>
          </cell>
        </row>
        <row r="124">
          <cell r="Z124" t="str">
            <v>2.5*1.5*2A</v>
          </cell>
          <cell r="AA124">
            <v>121</v>
          </cell>
          <cell r="AB124" t="str">
            <v>2.5*1.5*2</v>
          </cell>
        </row>
        <row r="125">
          <cell r="Z125" t="str">
            <v>2.5*1.5*2B</v>
          </cell>
          <cell r="AA125">
            <v>122</v>
          </cell>
          <cell r="AB125" t="str">
            <v>2.5*1.5*2</v>
          </cell>
        </row>
        <row r="126">
          <cell r="Z126" t="str">
            <v>2.5*1.5*2C</v>
          </cell>
          <cell r="AA126">
            <v>123</v>
          </cell>
          <cell r="AB126" t="str">
            <v>2.5*1.5*2</v>
          </cell>
        </row>
        <row r="127">
          <cell r="Z127" t="str">
            <v>2.5*1.5*2D</v>
          </cell>
          <cell r="AA127">
            <v>124</v>
          </cell>
          <cell r="AB127" t="str">
            <v>2.5*1.5*2</v>
          </cell>
        </row>
        <row r="128">
          <cell r="Z128" t="str">
            <v>2.5*1.5*2E</v>
          </cell>
          <cell r="AA128">
            <v>125</v>
          </cell>
          <cell r="AB128" t="str">
            <v>2.5*1.5*2</v>
          </cell>
        </row>
        <row r="129">
          <cell r="Z129" t="str">
            <v>2.5*2*2A</v>
          </cell>
          <cell r="AA129">
            <v>126</v>
          </cell>
          <cell r="AB129" t="str">
            <v>2.5*2*2</v>
          </cell>
        </row>
        <row r="130">
          <cell r="Z130" t="str">
            <v>2.5*2*2B</v>
          </cell>
          <cell r="AA130">
            <v>127</v>
          </cell>
          <cell r="AB130" t="str">
            <v>2.5*2*2</v>
          </cell>
        </row>
        <row r="131">
          <cell r="Z131" t="str">
            <v>2.5*2*2C</v>
          </cell>
          <cell r="AA131">
            <v>128</v>
          </cell>
          <cell r="AB131" t="str">
            <v>2.5*2*2</v>
          </cell>
        </row>
        <row r="132">
          <cell r="Z132" t="str">
            <v>2.5*2*2D</v>
          </cell>
          <cell r="AA132">
            <v>129</v>
          </cell>
          <cell r="AB132" t="str">
            <v>2.5*2*2</v>
          </cell>
        </row>
        <row r="133">
          <cell r="Z133" t="str">
            <v>2.5*2*2E</v>
          </cell>
          <cell r="AA133">
            <v>130</v>
          </cell>
          <cell r="AB133" t="str">
            <v>2.5*2*2</v>
          </cell>
        </row>
        <row r="134">
          <cell r="Z134" t="str">
            <v>2.5*2.5*2A</v>
          </cell>
          <cell r="AA134">
            <v>131</v>
          </cell>
          <cell r="AB134" t="str">
            <v>2.5*2.5*2</v>
          </cell>
        </row>
        <row r="135">
          <cell r="Z135" t="str">
            <v>2.5*2.5*2B</v>
          </cell>
          <cell r="AA135">
            <v>132</v>
          </cell>
          <cell r="AB135" t="str">
            <v>2.5*2.5*2</v>
          </cell>
        </row>
        <row r="136">
          <cell r="Z136" t="str">
            <v>2.5*2.5*2C</v>
          </cell>
          <cell r="AA136">
            <v>133</v>
          </cell>
          <cell r="AB136" t="str">
            <v>2.5*2.5*2</v>
          </cell>
        </row>
        <row r="137">
          <cell r="Z137" t="str">
            <v>2.5*2.5*2D</v>
          </cell>
          <cell r="AA137">
            <v>134</v>
          </cell>
          <cell r="AB137" t="str">
            <v>2.5*2.5*2</v>
          </cell>
        </row>
        <row r="138">
          <cell r="Z138" t="str">
            <v>2.5*2.5*2E</v>
          </cell>
          <cell r="AA138">
            <v>135</v>
          </cell>
          <cell r="AB138" t="str">
            <v>2.5*2.5*2</v>
          </cell>
        </row>
        <row r="139">
          <cell r="Z139" t="str">
            <v>3*2*2A</v>
          </cell>
          <cell r="AA139">
            <v>136</v>
          </cell>
          <cell r="AB139" t="str">
            <v>3*2*2</v>
          </cell>
        </row>
        <row r="140">
          <cell r="Z140" t="str">
            <v>3*2*2B</v>
          </cell>
          <cell r="AA140">
            <v>137</v>
          </cell>
          <cell r="AB140" t="str">
            <v>3*2*2</v>
          </cell>
        </row>
        <row r="141">
          <cell r="Z141" t="str">
            <v>3*2*2C</v>
          </cell>
          <cell r="AA141">
            <v>138</v>
          </cell>
          <cell r="AB141" t="str">
            <v>3*2*2</v>
          </cell>
        </row>
        <row r="142">
          <cell r="Z142" t="str">
            <v>3*2*2D</v>
          </cell>
          <cell r="AA142">
            <v>139</v>
          </cell>
          <cell r="AB142" t="str">
            <v>3*2*2</v>
          </cell>
        </row>
        <row r="143">
          <cell r="Z143" t="str">
            <v>3*2*2E</v>
          </cell>
          <cell r="AA143">
            <v>140</v>
          </cell>
          <cell r="AB143" t="str">
            <v>3*2*2</v>
          </cell>
        </row>
        <row r="144">
          <cell r="Z144" t="str">
            <v>3*2.5*2A</v>
          </cell>
          <cell r="AA144">
            <v>141</v>
          </cell>
          <cell r="AB144" t="str">
            <v>3*2.5*2</v>
          </cell>
        </row>
        <row r="145">
          <cell r="Z145" t="str">
            <v>3*2.5*2A</v>
          </cell>
          <cell r="AA145">
            <v>142</v>
          </cell>
          <cell r="AB145" t="str">
            <v>3*2.5*2</v>
          </cell>
        </row>
        <row r="146">
          <cell r="Z146" t="str">
            <v>3*2.5*2A</v>
          </cell>
          <cell r="AA146">
            <v>143</v>
          </cell>
          <cell r="AB146" t="str">
            <v>3*2.5*2</v>
          </cell>
        </row>
        <row r="147">
          <cell r="Z147" t="str">
            <v>3*2.5*2A</v>
          </cell>
          <cell r="AA147">
            <v>144</v>
          </cell>
          <cell r="AB147" t="str">
            <v>3*2.5*2</v>
          </cell>
        </row>
        <row r="148">
          <cell r="Z148" t="str">
            <v>3*2.5*2A</v>
          </cell>
          <cell r="AA148">
            <v>145</v>
          </cell>
          <cell r="AB148" t="str">
            <v>3*2.5*2</v>
          </cell>
        </row>
        <row r="149">
          <cell r="Z149" t="str">
            <v>3*3*2A</v>
          </cell>
          <cell r="AA149">
            <v>146</v>
          </cell>
          <cell r="AB149" t="str">
            <v>3*3*2</v>
          </cell>
        </row>
        <row r="150">
          <cell r="Z150" t="str">
            <v>3*3*2B</v>
          </cell>
          <cell r="AA150">
            <v>147</v>
          </cell>
          <cell r="AB150" t="str">
            <v>3*3*2</v>
          </cell>
        </row>
        <row r="151">
          <cell r="Z151" t="str">
            <v>3*3*2C</v>
          </cell>
          <cell r="AA151">
            <v>148</v>
          </cell>
          <cell r="AB151" t="str">
            <v>3*3*2</v>
          </cell>
        </row>
        <row r="152">
          <cell r="Z152" t="str">
            <v>3*3*2D</v>
          </cell>
          <cell r="AA152">
            <v>149</v>
          </cell>
          <cell r="AB152" t="str">
            <v>3*3*2</v>
          </cell>
        </row>
        <row r="153">
          <cell r="Z153" t="str">
            <v>3*3*2E</v>
          </cell>
          <cell r="AA153">
            <v>150</v>
          </cell>
          <cell r="AB153" t="str">
            <v>3*3*2</v>
          </cell>
        </row>
        <row r="154">
          <cell r="Z154" t="str">
            <v>3.5*2*2A</v>
          </cell>
          <cell r="AA154">
            <v>151</v>
          </cell>
          <cell r="AB154" t="str">
            <v>3.5*2*2</v>
          </cell>
        </row>
        <row r="155">
          <cell r="Z155" t="str">
            <v>3.5*2*2B</v>
          </cell>
          <cell r="AA155">
            <v>152</v>
          </cell>
          <cell r="AB155" t="str">
            <v>3.5*2*2</v>
          </cell>
        </row>
        <row r="156">
          <cell r="Z156" t="str">
            <v>3.5*2*2C</v>
          </cell>
          <cell r="AA156">
            <v>153</v>
          </cell>
          <cell r="AB156" t="str">
            <v>3.5*2*2</v>
          </cell>
        </row>
        <row r="157">
          <cell r="Z157" t="str">
            <v>3.5*2*2D</v>
          </cell>
          <cell r="AA157">
            <v>154</v>
          </cell>
          <cell r="AB157" t="str">
            <v>3.5*2*2</v>
          </cell>
        </row>
        <row r="158">
          <cell r="Z158" t="str">
            <v>3.5*2*2E</v>
          </cell>
          <cell r="AA158">
            <v>155</v>
          </cell>
          <cell r="AB158" t="str">
            <v>3.5*2*2</v>
          </cell>
        </row>
        <row r="159">
          <cell r="Z159" t="str">
            <v>3.5*2.5*2A</v>
          </cell>
          <cell r="AA159">
            <v>156</v>
          </cell>
          <cell r="AB159" t="str">
            <v>3.5*2.5*2</v>
          </cell>
        </row>
        <row r="160">
          <cell r="Z160" t="str">
            <v>3.5*2.5*2B</v>
          </cell>
          <cell r="AA160">
            <v>157</v>
          </cell>
          <cell r="AB160" t="str">
            <v>3.5*2.5*2</v>
          </cell>
        </row>
        <row r="161">
          <cell r="Z161" t="str">
            <v>3.5*2.5*2C</v>
          </cell>
          <cell r="AA161">
            <v>158</v>
          </cell>
          <cell r="AB161" t="str">
            <v>3.5*2.5*2</v>
          </cell>
        </row>
        <row r="162">
          <cell r="Z162" t="str">
            <v>3.5*2.5*2D</v>
          </cell>
          <cell r="AA162">
            <v>159</v>
          </cell>
          <cell r="AB162" t="str">
            <v>3.5*2.5*2</v>
          </cell>
        </row>
        <row r="163">
          <cell r="Z163" t="str">
            <v>3.5*2.5*2E</v>
          </cell>
          <cell r="AA163">
            <v>160</v>
          </cell>
          <cell r="AB163" t="str">
            <v>3.5*2.5*2</v>
          </cell>
        </row>
        <row r="164">
          <cell r="Z164" t="str">
            <v>3.5*3*2A</v>
          </cell>
          <cell r="AA164">
            <v>161</v>
          </cell>
          <cell r="AB164" t="str">
            <v>3.5*3*2</v>
          </cell>
        </row>
        <row r="165">
          <cell r="Z165" t="str">
            <v>3.5*3*2B</v>
          </cell>
          <cell r="AA165">
            <v>162</v>
          </cell>
          <cell r="AB165" t="str">
            <v>3.5*3*2</v>
          </cell>
        </row>
        <row r="166">
          <cell r="Z166" t="str">
            <v>3.5*3*2C</v>
          </cell>
          <cell r="AA166">
            <v>163</v>
          </cell>
          <cell r="AB166" t="str">
            <v>3.5*3*2</v>
          </cell>
        </row>
        <row r="167">
          <cell r="Z167" t="str">
            <v>3.5*3*2D</v>
          </cell>
          <cell r="AA167">
            <v>164</v>
          </cell>
          <cell r="AB167" t="str">
            <v>3.5*3*2</v>
          </cell>
        </row>
        <row r="168">
          <cell r="Z168" t="str">
            <v>3.5*3*2E</v>
          </cell>
          <cell r="AA168">
            <v>165</v>
          </cell>
          <cell r="AB168" t="str">
            <v>3.5*3*2</v>
          </cell>
        </row>
        <row r="169">
          <cell r="Z169" t="str">
            <v>3.5*3.5*2A</v>
          </cell>
          <cell r="AA169">
            <v>166</v>
          </cell>
          <cell r="AB169" t="str">
            <v>3.5*3.5*2</v>
          </cell>
        </row>
        <row r="170">
          <cell r="Z170" t="str">
            <v>3.5*3.5*2B</v>
          </cell>
          <cell r="AA170">
            <v>167</v>
          </cell>
          <cell r="AB170" t="str">
            <v>3.5*3.5*2</v>
          </cell>
        </row>
        <row r="171">
          <cell r="Z171" t="str">
            <v>3.5*3.5*2C</v>
          </cell>
          <cell r="AA171">
            <v>168</v>
          </cell>
          <cell r="AB171" t="str">
            <v>3.5*3.5*2</v>
          </cell>
        </row>
        <row r="172">
          <cell r="Z172" t="str">
            <v>3.5*3.5*2D</v>
          </cell>
          <cell r="AA172">
            <v>169</v>
          </cell>
          <cell r="AB172" t="str">
            <v>3.5*3.5*2</v>
          </cell>
        </row>
        <row r="173">
          <cell r="Z173" t="str">
            <v>3.5*3.5*2E</v>
          </cell>
          <cell r="AA173">
            <v>170</v>
          </cell>
          <cell r="AB173" t="str">
            <v>3.5*3.5*2</v>
          </cell>
        </row>
        <row r="174">
          <cell r="Z174" t="str">
            <v>1.5*1.5*3A</v>
          </cell>
          <cell r="AA174">
            <v>171</v>
          </cell>
          <cell r="AB174" t="str">
            <v>1.5*1.5*3</v>
          </cell>
        </row>
        <row r="175">
          <cell r="Z175" t="str">
            <v>1.5*1.5*3B</v>
          </cell>
          <cell r="AA175">
            <v>172</v>
          </cell>
          <cell r="AB175" t="str">
            <v>1.5*1.5*3</v>
          </cell>
        </row>
        <row r="176">
          <cell r="Z176" t="str">
            <v>1.5*1.5*3C</v>
          </cell>
          <cell r="AA176">
            <v>173</v>
          </cell>
          <cell r="AB176" t="str">
            <v>1.5*1.5*3</v>
          </cell>
        </row>
        <row r="177">
          <cell r="Z177" t="str">
            <v>1.5*1.5*3D</v>
          </cell>
          <cell r="AA177">
            <v>174</v>
          </cell>
          <cell r="AB177" t="str">
            <v>1.5*1.5*3</v>
          </cell>
        </row>
        <row r="178">
          <cell r="Z178" t="str">
            <v>1.5*1.5*3E</v>
          </cell>
          <cell r="AA178">
            <v>175</v>
          </cell>
          <cell r="AB178" t="str">
            <v>1.5*1.5*3</v>
          </cell>
        </row>
        <row r="179">
          <cell r="Z179" t="str">
            <v>2*1.5*3A</v>
          </cell>
          <cell r="AA179">
            <v>176</v>
          </cell>
          <cell r="AB179" t="str">
            <v>2*1.5*3</v>
          </cell>
        </row>
        <row r="180">
          <cell r="Z180" t="str">
            <v>2*1.5*3B</v>
          </cell>
          <cell r="AA180">
            <v>177</v>
          </cell>
          <cell r="AB180" t="str">
            <v>2*1.5*3</v>
          </cell>
        </row>
        <row r="181">
          <cell r="Z181" t="str">
            <v>2*1.5*3C</v>
          </cell>
          <cell r="AA181">
            <v>178</v>
          </cell>
          <cell r="AB181" t="str">
            <v>2*1.5*3</v>
          </cell>
        </row>
        <row r="182">
          <cell r="Z182" t="str">
            <v>2*1.5*3D</v>
          </cell>
          <cell r="AA182">
            <v>179</v>
          </cell>
          <cell r="AB182" t="str">
            <v>2*1.5*3</v>
          </cell>
        </row>
        <row r="183">
          <cell r="Z183" t="str">
            <v>2*1.5*3E</v>
          </cell>
          <cell r="AA183">
            <v>180</v>
          </cell>
          <cell r="AB183" t="str">
            <v>2*1.5*3</v>
          </cell>
        </row>
        <row r="184">
          <cell r="Z184" t="str">
            <v>2.5*2*3A</v>
          </cell>
          <cell r="AA184">
            <v>181</v>
          </cell>
          <cell r="AB184" t="str">
            <v>2.5*2*3</v>
          </cell>
        </row>
        <row r="185">
          <cell r="Z185" t="str">
            <v>2.5*2*3B</v>
          </cell>
          <cell r="AA185">
            <v>182</v>
          </cell>
          <cell r="AB185" t="str">
            <v>2.5*2*3</v>
          </cell>
        </row>
        <row r="186">
          <cell r="Z186" t="str">
            <v>2.5*2*3C</v>
          </cell>
          <cell r="AA186">
            <v>183</v>
          </cell>
          <cell r="AB186" t="str">
            <v>2.5*2*3</v>
          </cell>
        </row>
        <row r="187">
          <cell r="Z187" t="str">
            <v>2.5*2*3D</v>
          </cell>
          <cell r="AA187">
            <v>184</v>
          </cell>
          <cell r="AB187" t="str">
            <v>2.5*2*3</v>
          </cell>
        </row>
        <row r="188">
          <cell r="Z188" t="str">
            <v>2.5*2*3E</v>
          </cell>
          <cell r="AA188">
            <v>185</v>
          </cell>
          <cell r="AB188" t="str">
            <v>2.5*2*3</v>
          </cell>
        </row>
        <row r="189">
          <cell r="Z189" t="str">
            <v>2.5*2.5*3A</v>
          </cell>
          <cell r="AA189">
            <v>186</v>
          </cell>
          <cell r="AB189" t="str">
            <v>2.5*2.5*3</v>
          </cell>
        </row>
        <row r="190">
          <cell r="Z190" t="str">
            <v>2.5*2.5*3B</v>
          </cell>
          <cell r="AA190">
            <v>187</v>
          </cell>
          <cell r="AB190" t="str">
            <v>2.5*2.5*3</v>
          </cell>
        </row>
        <row r="191">
          <cell r="Z191" t="str">
            <v>2.5*2.5*3C</v>
          </cell>
          <cell r="AA191">
            <v>188</v>
          </cell>
          <cell r="AB191" t="str">
            <v>2.5*2.5*3</v>
          </cell>
        </row>
        <row r="192">
          <cell r="Z192" t="str">
            <v>2.5*2.5*3D</v>
          </cell>
          <cell r="AA192">
            <v>189</v>
          </cell>
          <cell r="AB192" t="str">
            <v>2.5*2.5*3</v>
          </cell>
        </row>
        <row r="193">
          <cell r="Z193" t="str">
            <v>2.5*2.5*3E</v>
          </cell>
          <cell r="AA193">
            <v>190</v>
          </cell>
          <cell r="AB193" t="str">
            <v>2.5*2.5*3</v>
          </cell>
        </row>
        <row r="194">
          <cell r="Z194" t="str">
            <v>3*2.5*3A</v>
          </cell>
          <cell r="AA194">
            <v>191</v>
          </cell>
          <cell r="AB194" t="str">
            <v>3*2.5*3</v>
          </cell>
        </row>
        <row r="195">
          <cell r="Z195" t="str">
            <v>3*2.5*3B</v>
          </cell>
          <cell r="AA195">
            <v>192</v>
          </cell>
          <cell r="AB195" t="str">
            <v>3*2.5*3</v>
          </cell>
        </row>
        <row r="196">
          <cell r="Z196" t="str">
            <v>3*2.5*3C</v>
          </cell>
          <cell r="AA196">
            <v>193</v>
          </cell>
          <cell r="AB196" t="str">
            <v>3*2.5*3</v>
          </cell>
        </row>
        <row r="197">
          <cell r="Z197" t="str">
            <v>3*2.5*3D</v>
          </cell>
          <cell r="AA197">
            <v>194</v>
          </cell>
          <cell r="AB197" t="str">
            <v>3*2.5*3</v>
          </cell>
        </row>
        <row r="198">
          <cell r="Z198" t="str">
            <v>3*2.5*3E</v>
          </cell>
          <cell r="AA198">
            <v>195</v>
          </cell>
          <cell r="AB198" t="str">
            <v>3*2.5*3</v>
          </cell>
        </row>
        <row r="199">
          <cell r="Z199" t="str">
            <v>3*3*3A</v>
          </cell>
          <cell r="AA199">
            <v>196</v>
          </cell>
          <cell r="AB199" t="str">
            <v>3*3*3</v>
          </cell>
        </row>
        <row r="200">
          <cell r="Z200" t="str">
            <v>3*3*3B</v>
          </cell>
          <cell r="AA200">
            <v>197</v>
          </cell>
          <cell r="AB200" t="str">
            <v>3*3*3</v>
          </cell>
        </row>
        <row r="201">
          <cell r="Z201" t="str">
            <v>3*3*3C</v>
          </cell>
          <cell r="AA201">
            <v>198</v>
          </cell>
          <cell r="AB201" t="str">
            <v>3*3*3</v>
          </cell>
        </row>
        <row r="202">
          <cell r="Z202" t="str">
            <v>3*3*3D</v>
          </cell>
          <cell r="AA202">
            <v>199</v>
          </cell>
          <cell r="AB202" t="str">
            <v>3*3*3</v>
          </cell>
        </row>
        <row r="203">
          <cell r="Z203" t="str">
            <v>3*3*3E</v>
          </cell>
          <cell r="AA203">
            <v>200</v>
          </cell>
          <cell r="AB203" t="str">
            <v>3*3*3</v>
          </cell>
        </row>
        <row r="204">
          <cell r="Z204" t="str">
            <v>3.5*2.5*3A</v>
          </cell>
          <cell r="AA204">
            <v>201</v>
          </cell>
          <cell r="AB204" t="str">
            <v>3.5*2.5*3</v>
          </cell>
        </row>
        <row r="205">
          <cell r="Z205" t="str">
            <v>3.5*2.5*3B</v>
          </cell>
          <cell r="AA205">
            <v>202</v>
          </cell>
          <cell r="AB205" t="str">
            <v>3.5*2.5*3</v>
          </cell>
        </row>
        <row r="206">
          <cell r="Z206" t="str">
            <v>3.5*2.5*3C</v>
          </cell>
          <cell r="AA206">
            <v>203</v>
          </cell>
          <cell r="AB206" t="str">
            <v>3.5*2.5*3</v>
          </cell>
        </row>
        <row r="207">
          <cell r="Z207" t="str">
            <v>3.5*2.5*3D</v>
          </cell>
          <cell r="AA207">
            <v>204</v>
          </cell>
          <cell r="AB207" t="str">
            <v>3.5*2.5*3</v>
          </cell>
        </row>
        <row r="208">
          <cell r="Z208" t="str">
            <v>3.5*2.5*3E</v>
          </cell>
          <cell r="AA208">
            <v>205</v>
          </cell>
          <cell r="AB208" t="str">
            <v>3.5*2.5*3</v>
          </cell>
        </row>
        <row r="209">
          <cell r="Z209" t="str">
            <v>3.5*3*3A</v>
          </cell>
          <cell r="AA209">
            <v>206</v>
          </cell>
          <cell r="AB209" t="str">
            <v>3.5*3*3</v>
          </cell>
        </row>
        <row r="210">
          <cell r="Z210" t="str">
            <v>3.5*3*3B</v>
          </cell>
          <cell r="AA210">
            <v>207</v>
          </cell>
          <cell r="AB210" t="str">
            <v>3.5*3*3</v>
          </cell>
        </row>
        <row r="211">
          <cell r="Z211" t="str">
            <v>3.5*3*3C</v>
          </cell>
          <cell r="AA211">
            <v>208</v>
          </cell>
          <cell r="AB211" t="str">
            <v>3.5*3*3</v>
          </cell>
        </row>
        <row r="212">
          <cell r="Z212" t="str">
            <v>3.5*3*3D</v>
          </cell>
          <cell r="AA212">
            <v>209</v>
          </cell>
          <cell r="AB212" t="str">
            <v>3.5*3*3</v>
          </cell>
        </row>
        <row r="213">
          <cell r="Z213" t="str">
            <v>3.5*3*3E</v>
          </cell>
          <cell r="AA213">
            <v>210</v>
          </cell>
          <cell r="AB213" t="str">
            <v>3.5*3*3</v>
          </cell>
        </row>
        <row r="214">
          <cell r="Z214" t="str">
            <v>3.5*3.5*3A</v>
          </cell>
          <cell r="AA214">
            <v>211</v>
          </cell>
          <cell r="AB214" t="str">
            <v>3.5*3.5*3</v>
          </cell>
        </row>
        <row r="215">
          <cell r="Z215" t="str">
            <v>3.5*3.5*3B</v>
          </cell>
          <cell r="AA215">
            <v>212</v>
          </cell>
          <cell r="AB215" t="str">
            <v>3.5*3.5*3</v>
          </cell>
        </row>
        <row r="216">
          <cell r="Z216" t="str">
            <v>3.5*3.5*3C</v>
          </cell>
          <cell r="AA216">
            <v>213</v>
          </cell>
          <cell r="AB216" t="str">
            <v>3.5*3.5*3</v>
          </cell>
        </row>
        <row r="217">
          <cell r="Z217" t="str">
            <v>3.5*3.5*3D</v>
          </cell>
          <cell r="AA217">
            <v>214</v>
          </cell>
          <cell r="AB217" t="str">
            <v>3.5*3.5*3</v>
          </cell>
        </row>
        <row r="218">
          <cell r="Z218" t="str">
            <v>3.5*3.5*3E</v>
          </cell>
          <cell r="AA218">
            <v>215</v>
          </cell>
          <cell r="AB218" t="str">
            <v>3.5*3.5*3</v>
          </cell>
        </row>
        <row r="219">
          <cell r="Z219" t="str">
            <v>**A</v>
          </cell>
          <cell r="AA219">
            <v>216</v>
          </cell>
          <cell r="AB219" t="str">
            <v>**</v>
          </cell>
        </row>
        <row r="220">
          <cell r="Z220" t="str">
            <v>**</v>
          </cell>
          <cell r="AA220">
            <v>217</v>
          </cell>
          <cell r="AB220" t="str">
            <v>**</v>
          </cell>
        </row>
        <row r="221">
          <cell r="Z221" t="str">
            <v>**</v>
          </cell>
          <cell r="AA221">
            <v>218</v>
          </cell>
          <cell r="AB221" t="str">
            <v>**</v>
          </cell>
        </row>
        <row r="222">
          <cell r="Z222" t="str">
            <v>**</v>
          </cell>
          <cell r="AA222">
            <v>219</v>
          </cell>
          <cell r="AB222" t="str">
            <v>**</v>
          </cell>
        </row>
        <row r="223">
          <cell r="Z223" t="str">
            <v>**</v>
          </cell>
          <cell r="AA223">
            <v>220</v>
          </cell>
          <cell r="AB223" t="str">
            <v>**</v>
          </cell>
        </row>
        <row r="224">
          <cell r="Z224" t="str">
            <v>1*1*1A</v>
          </cell>
          <cell r="AA224">
            <v>221</v>
          </cell>
          <cell r="AB224" t="str">
            <v>1*1*1</v>
          </cell>
        </row>
        <row r="225">
          <cell r="Z225" t="str">
            <v>**</v>
          </cell>
          <cell r="AA225">
            <v>222</v>
          </cell>
          <cell r="AB225" t="str">
            <v>**</v>
          </cell>
        </row>
        <row r="226">
          <cell r="Z226" t="str">
            <v>1.6*1.5*1A</v>
          </cell>
          <cell r="AA226">
            <v>223</v>
          </cell>
          <cell r="AB226" t="str">
            <v>1.6*1.5*1</v>
          </cell>
        </row>
        <row r="227">
          <cell r="Z227" t="str">
            <v>**</v>
          </cell>
          <cell r="AA227">
            <v>224</v>
          </cell>
          <cell r="AB227" t="str">
            <v>**</v>
          </cell>
        </row>
        <row r="228">
          <cell r="Z228" t="str">
            <v>**</v>
          </cell>
          <cell r="AA228">
            <v>225</v>
          </cell>
          <cell r="AB228" t="str">
            <v>**</v>
          </cell>
        </row>
        <row r="229">
          <cell r="Z229" t="str">
            <v>**A</v>
          </cell>
          <cell r="AA229">
            <v>226</v>
          </cell>
          <cell r="AB229" t="str">
            <v>**</v>
          </cell>
        </row>
        <row r="230">
          <cell r="Z230" t="str">
            <v>**</v>
          </cell>
          <cell r="AA230">
            <v>227</v>
          </cell>
          <cell r="AB230" t="str">
            <v>**</v>
          </cell>
        </row>
        <row r="231">
          <cell r="Z231" t="str">
            <v>**</v>
          </cell>
          <cell r="AA231">
            <v>228</v>
          </cell>
          <cell r="AB231" t="str">
            <v>**</v>
          </cell>
        </row>
        <row r="232">
          <cell r="Z232" t="str">
            <v>**</v>
          </cell>
          <cell r="AA232">
            <v>229</v>
          </cell>
          <cell r="AB232" t="str">
            <v>**</v>
          </cell>
        </row>
        <row r="233">
          <cell r="Z233" t="str">
            <v>**</v>
          </cell>
          <cell r="AA233">
            <v>230</v>
          </cell>
          <cell r="AB233" t="str">
            <v>**</v>
          </cell>
        </row>
        <row r="234">
          <cell r="Z234" t="str">
            <v>**A</v>
          </cell>
          <cell r="AA234">
            <v>231</v>
          </cell>
          <cell r="AB234" t="str">
            <v>**</v>
          </cell>
        </row>
        <row r="235">
          <cell r="Z235" t="str">
            <v>**</v>
          </cell>
          <cell r="AA235">
            <v>232</v>
          </cell>
          <cell r="AB235" t="str">
            <v>**</v>
          </cell>
        </row>
        <row r="236">
          <cell r="Z236" t="str">
            <v>**</v>
          </cell>
          <cell r="AA236">
            <v>233</v>
          </cell>
          <cell r="AB236" t="str">
            <v>**</v>
          </cell>
        </row>
        <row r="237">
          <cell r="Z237" t="str">
            <v>**</v>
          </cell>
          <cell r="AA237">
            <v>234</v>
          </cell>
          <cell r="AB237" t="str">
            <v>**</v>
          </cell>
        </row>
        <row r="238">
          <cell r="Z238" t="str">
            <v>**</v>
          </cell>
          <cell r="AA238">
            <v>235</v>
          </cell>
          <cell r="AB238" t="str">
            <v>**</v>
          </cell>
        </row>
        <row r="239">
          <cell r="Z239" t="str">
            <v>**A</v>
          </cell>
          <cell r="AA239">
            <v>236</v>
          </cell>
          <cell r="AB239" t="str">
            <v>**</v>
          </cell>
        </row>
        <row r="240">
          <cell r="Z240" t="str">
            <v>**</v>
          </cell>
          <cell r="AA240">
            <v>237</v>
          </cell>
          <cell r="AB240" t="str">
            <v>**</v>
          </cell>
        </row>
        <row r="241">
          <cell r="Z241" t="str">
            <v>**</v>
          </cell>
          <cell r="AA241">
            <v>238</v>
          </cell>
          <cell r="AB241" t="str">
            <v>**</v>
          </cell>
        </row>
        <row r="242">
          <cell r="Z242" t="str">
            <v>**</v>
          </cell>
          <cell r="AA242">
            <v>239</v>
          </cell>
          <cell r="AB242" t="str">
            <v>**</v>
          </cell>
        </row>
        <row r="243">
          <cell r="Z243" t="str">
            <v>**</v>
          </cell>
          <cell r="AA243">
            <v>240</v>
          </cell>
          <cell r="AB243" t="str">
            <v>**</v>
          </cell>
        </row>
        <row r="244">
          <cell r="Z244" t="str">
            <v>**A</v>
          </cell>
          <cell r="AA244">
            <v>241</v>
          </cell>
          <cell r="AB244" t="str">
            <v>**</v>
          </cell>
        </row>
        <row r="245">
          <cell r="Z245" t="str">
            <v>**</v>
          </cell>
          <cell r="AA245">
            <v>242</v>
          </cell>
          <cell r="AB245" t="str">
            <v>**</v>
          </cell>
        </row>
        <row r="246">
          <cell r="Z246" t="str">
            <v>**</v>
          </cell>
          <cell r="AA246">
            <v>243</v>
          </cell>
          <cell r="AB246" t="str">
            <v>**</v>
          </cell>
        </row>
        <row r="247">
          <cell r="Z247" t="str">
            <v>**</v>
          </cell>
          <cell r="AA247">
            <v>244</v>
          </cell>
          <cell r="AB247" t="str">
            <v>**</v>
          </cell>
        </row>
        <row r="248">
          <cell r="Z248" t="str">
            <v>**</v>
          </cell>
          <cell r="AA248">
            <v>245</v>
          </cell>
          <cell r="AB248" t="str">
            <v>**</v>
          </cell>
        </row>
        <row r="249">
          <cell r="Z249" t="str">
            <v>**A</v>
          </cell>
          <cell r="AA249">
            <v>246</v>
          </cell>
          <cell r="AB249" t="str">
            <v>**</v>
          </cell>
        </row>
        <row r="250">
          <cell r="Z250" t="str">
            <v>**</v>
          </cell>
          <cell r="AA250">
            <v>247</v>
          </cell>
          <cell r="AB250" t="str">
            <v>**</v>
          </cell>
        </row>
        <row r="251">
          <cell r="Z251" t="str">
            <v>**</v>
          </cell>
          <cell r="AA251">
            <v>248</v>
          </cell>
          <cell r="AB251" t="str">
            <v>**</v>
          </cell>
        </row>
        <row r="252">
          <cell r="Z252" t="str">
            <v>**</v>
          </cell>
          <cell r="AA252">
            <v>249</v>
          </cell>
          <cell r="AB252" t="str">
            <v>**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1 (3)"/>
      <sheetName val="Sheet2 (3)"/>
      <sheetName val="Sheet3 (3)"/>
      <sheetName val="Sheet1 (2)"/>
      <sheetName val="DOHWA03"/>
      <sheetName val="5Strand-장기처짐PCI"/>
      <sheetName val="내역서"/>
      <sheetName val="정부노임"/>
      <sheetName val="자재목록"/>
      <sheetName val="단가"/>
      <sheetName val="입력"/>
      <sheetName val="노임"/>
      <sheetName val="당초"/>
      <sheetName val="몰탈단가"/>
      <sheetName val="노임단가"/>
      <sheetName val="시점교대"/>
      <sheetName val="토공(우물통,기타) "/>
      <sheetName val="백호우계수"/>
      <sheetName val="정부노임단가"/>
      <sheetName val="CRUDE RE-bar"/>
      <sheetName val="09년실적"/>
      <sheetName val="지급자재"/>
      <sheetName val="MFAB"/>
      <sheetName val="MFRT"/>
      <sheetName val="MPKG"/>
      <sheetName val="MPRD"/>
      <sheetName val="종배수관"/>
      <sheetName val="설비단가표"/>
      <sheetName val="경비_원본"/>
      <sheetName val="관급자재"/>
      <sheetName val="일위대가"/>
      <sheetName val="일위"/>
      <sheetName val="DATE"/>
      <sheetName val="적용기준"/>
      <sheetName val="플랜트 설치"/>
      <sheetName val="노무비"/>
      <sheetName val="단위수량"/>
      <sheetName val="2공구산출내역"/>
      <sheetName val="간지"/>
      <sheetName val="당촌교교총괄수량"/>
      <sheetName val="타공종이기"/>
      <sheetName val="토공총집계"/>
      <sheetName val="총집계"/>
      <sheetName val="본체총집계 "/>
      <sheetName val="콘크리트수량총집계표 "/>
      <sheetName val="총철근집계표"/>
      <sheetName val="본체총철근집계표 "/>
      <sheetName val="평택토공집계"/>
      <sheetName val="당촌교(평택토공)"/>
      <sheetName val="본체평택집계"/>
      <sheetName val="부대공평택집계 "/>
      <sheetName val="본체철근집계표(평택방향)"/>
      <sheetName val="부대공철근집계표(평택방향) "/>
      <sheetName val="평택삽도"/>
      <sheetName val="평택산근"/>
      <sheetName val="당촌교(U-TYPE)"/>
      <sheetName val="당촌교(평택방향 시점측)"/>
      <sheetName val="당촌교(평택방향 종점측)"/>
      <sheetName val="음성토공집계"/>
      <sheetName val="당촌교(음성토공)"/>
      <sheetName val="음성집계"/>
      <sheetName val="철근집계표(음성방향) "/>
      <sheetName val="음성삽도"/>
      <sheetName val="음성산근"/>
      <sheetName val="당촌교(음성방향 시점측)"/>
      <sheetName val="당촌교(음성방향 종점측)"/>
      <sheetName val="당촌교(6.0M)평택시점"/>
      <sheetName val="당촌교(5.281M)평택종점"/>
      <sheetName val="당촌교(6.0M)음성종점"/>
      <sheetName val="당촌교(5.57M)음성시점"/>
      <sheetName val="가시설 집계표"/>
      <sheetName val="가시설"/>
      <sheetName val="U-TYPE(1)"/>
      <sheetName val="IC1집계"/>
      <sheetName val="IC1목포시방향"/>
      <sheetName val="IC1목포시방향OUT"/>
      <sheetName val="IC1압해도방향"/>
      <sheetName val="IC1압해도방향OUT"/>
      <sheetName val="일반수량총괄집계"/>
      <sheetName val="맨홀수량산출"/>
      <sheetName val="마산방향"/>
      <sheetName val="진주방향"/>
      <sheetName val="견적"/>
      <sheetName val="#REF"/>
      <sheetName val="6PILE  (돌출)"/>
      <sheetName val="제품단가명세표"/>
      <sheetName val="BID"/>
      <sheetName val="ITEM"/>
      <sheetName val="설계조건"/>
      <sheetName val="날개벽(TYPE3)"/>
      <sheetName val="부대내역"/>
      <sheetName val="2.단면가정"/>
      <sheetName val="4.말뚝설계"/>
      <sheetName val="1.설계조건"/>
      <sheetName val="INPUT"/>
      <sheetName val="용산1(해보)"/>
      <sheetName val="ABUT수량-A1"/>
      <sheetName val="과천MAIN"/>
      <sheetName val="차액보증"/>
      <sheetName val="교각계산"/>
      <sheetName val="Sheet1 _2_"/>
      <sheetName val="1호철근량"/>
      <sheetName val="석축설면"/>
      <sheetName val="법면단"/>
      <sheetName val="내역(영일)"/>
      <sheetName val="5.정산서"/>
      <sheetName val="Macro1"/>
      <sheetName val="수량산출서(보강)"/>
      <sheetName val="용수지선토적"/>
      <sheetName val="직노"/>
      <sheetName val="위치조서"/>
      <sheetName val="총괄표"/>
      <sheetName val="단가비교표"/>
      <sheetName val="2경간"/>
      <sheetName val="인건비"/>
      <sheetName val="울산자동제어"/>
      <sheetName val="집계표"/>
      <sheetName val="광주운남을"/>
      <sheetName val="덕전리"/>
      <sheetName val="철근총괄"/>
      <sheetName val="일위대가표"/>
      <sheetName val="산출내역서집계표"/>
      <sheetName val="Sheet17"/>
      <sheetName val="11"/>
      <sheetName val="차선도색현황"/>
      <sheetName val="데리네이타현황"/>
      <sheetName val="총집계표"/>
      <sheetName val="주식"/>
      <sheetName val="관경별내역서"/>
      <sheetName val="(A)내역서"/>
      <sheetName val="마장"/>
      <sheetName val="부대공사"/>
      <sheetName val="을-ATYPE"/>
      <sheetName val="준검 내역서"/>
      <sheetName val="코드표"/>
      <sheetName val="터파기및재료"/>
      <sheetName val="노임단가(08.01)"/>
      <sheetName val="샌딩 에폭시 도장"/>
      <sheetName val="일반문틀 설치"/>
      <sheetName val="물가시세"/>
      <sheetName val="단면치수"/>
      <sheetName val="수량증감"/>
      <sheetName val="BOQ"/>
      <sheetName val="BOQ (2)"/>
      <sheetName val="콘크리트수량1"/>
      <sheetName val="골재집계표"/>
      <sheetName val="타공종이기(2)"/>
      <sheetName val="철근집계"/>
      <sheetName val="철근집계(2)"/>
      <sheetName val="주요자재"/>
      <sheetName val="콘크리트수량 (2)"/>
      <sheetName val="콘크리트수량"/>
      <sheetName val="콘크리트수량2"/>
      <sheetName val="SLAB"/>
      <sheetName val="하중 및 작용위치"/>
      <sheetName val="노무비단가"/>
      <sheetName val="시설물일위"/>
      <sheetName val="가시설수량"/>
      <sheetName val="원형1호맨홀토공수량"/>
      <sheetName val="왕십리방향"/>
      <sheetName val="배지거총재료집계표"/>
      <sheetName val="단가표"/>
      <sheetName val="단가(1)"/>
      <sheetName val="신천3호용수로"/>
      <sheetName val="자재단가"/>
      <sheetName val="수량산출"/>
      <sheetName val="주요자재단가"/>
      <sheetName val="기계경비"/>
      <sheetName val="날개벽(시점좌측)"/>
      <sheetName val="경비"/>
      <sheetName val="기초도면제작"/>
      <sheetName val="주출입구조사"/>
      <sheetName val="DATA"/>
      <sheetName val="데이타"/>
      <sheetName val="투찰"/>
      <sheetName val="기둥(원형)"/>
      <sheetName val="기초공"/>
      <sheetName val="수안보-MBR1"/>
      <sheetName val="조명시설"/>
      <sheetName val="xxxxxx"/>
      <sheetName val="교대(A1)"/>
      <sheetName val="예정(3)"/>
      <sheetName val="동원(3)"/>
      <sheetName val="설계변경내역서"/>
      <sheetName val="예가표"/>
      <sheetName val="J형측구단위수량"/>
      <sheetName val="공사비예산서(토목분)"/>
      <sheetName val="신천교(음성)"/>
      <sheetName val="통합"/>
      <sheetName val="안정계산"/>
      <sheetName val="단면검토"/>
      <sheetName val="3BL공동구 수량"/>
      <sheetName val="기초안정검토"/>
      <sheetName val="포장공수량집계표"/>
      <sheetName val="맨홀수량"/>
      <sheetName val="콘_재료분리(1)"/>
      <sheetName val="자재"/>
      <sheetName val="1.3.1절점좌표"/>
      <sheetName val="수량집계"/>
      <sheetName val="배수공"/>
      <sheetName val="대창(장성)"/>
      <sheetName val="1-1"/>
      <sheetName val="교각토공"/>
      <sheetName val="옹  벽"/>
      <sheetName val="토공"/>
      <sheetName val="상선"/>
      <sheetName val="단가 및 재료비"/>
      <sheetName val="L_RPTA05_목록"/>
      <sheetName val="중기사용료산출근거"/>
      <sheetName val="XL4Poppy"/>
      <sheetName val="안전시설"/>
      <sheetName val="1.1설계기준"/>
      <sheetName val="대로근거"/>
      <sheetName val="Y-WORK"/>
      <sheetName val="N賃率-職"/>
      <sheetName val="품셈TABLE"/>
      <sheetName val="목포방향"/>
      <sheetName val="단면설계"/>
      <sheetName val="안정검토"/>
      <sheetName val="상행-교대(A1-A2)"/>
      <sheetName val="을지"/>
      <sheetName val="일위_파일"/>
      <sheetName val="이토변실(A3-LINE)"/>
      <sheetName val="규격"/>
      <sheetName val="수종"/>
      <sheetName val="현장관리비"/>
      <sheetName val="교각수량"/>
      <sheetName val="교각철근"/>
      <sheetName val="토공1(김천)"/>
      <sheetName val="토공1(남면)"/>
      <sheetName val="토공2(김천)"/>
      <sheetName val="토공2(남면)"/>
      <sheetName val="토공3(김천)"/>
      <sheetName val="토공3(남면)"/>
      <sheetName val="토공4(김천)"/>
      <sheetName val="토공4(남면)"/>
      <sheetName val="교각1(김천)"/>
      <sheetName val="교각1(남면)"/>
      <sheetName val="교각2(김천)"/>
      <sheetName val="교각2(남면)"/>
      <sheetName val="교각3(김천)"/>
      <sheetName val="교각3(남면)"/>
      <sheetName val="교각4(김천)"/>
      <sheetName val="교각4(남면)"/>
      <sheetName val="가도공수량"/>
      <sheetName val="가도공"/>
      <sheetName val="1차3회-개소별명세서-빨간색-인쇄용(21873)"/>
      <sheetName val="입찰안"/>
      <sheetName val="내역"/>
      <sheetName val="수량산출서"/>
      <sheetName val="폐기물"/>
      <sheetName val="내역(중앙)"/>
      <sheetName val="교통대책내역"/>
      <sheetName val="금액"/>
      <sheetName val="C.배수관공"/>
      <sheetName val="[_x0001__x000c__x000c__x0000__x0007__x0000__x0000__x0000_Ƞ࿙_x0000__x0000__x0001__x0000__x0003__x0002__x0014__x0003_"/>
      <sheetName val="흙쌓기도수로설치현황(1)"/>
      <sheetName val="1SPAN"/>
      <sheetName val="TOTAL_BOQ"/>
      <sheetName val="성서방향-교대(A2)"/>
      <sheetName val="파일의이용"/>
      <sheetName val="현황"/>
      <sheetName val="사급자재"/>
      <sheetName val="JUCK"/>
      <sheetName val="단면 (2)"/>
      <sheetName val="경영상태"/>
      <sheetName val="국공유지및사유지"/>
      <sheetName val="일반공사"/>
      <sheetName val="실행대비"/>
      <sheetName val="자재별집계"/>
      <sheetName val="총재료집계"/>
      <sheetName val="개거재료집계"/>
      <sheetName val="개거수량산출"/>
      <sheetName val="개거위치조서"/>
      <sheetName val="덮개재료집계"/>
      <sheetName val="덮개수량산출"/>
      <sheetName val="덮개위치조서"/>
      <sheetName val="토적계산"/>
      <sheetName val="폐기물산출"/>
      <sheetName val="깨기재료집계"/>
      <sheetName val="깨기수량산출"/>
      <sheetName val="깨기위치조서"/>
      <sheetName val="중보용수로취입수문재료표"/>
      <sheetName val="중보용수로취입수문"/>
      <sheetName val="중보용수로취입수깨기수량"/>
      <sheetName val="터널조도"/>
      <sheetName val="__MAIN"/>
      <sheetName val="2000년1차"/>
      <sheetName val="기계경비일람"/>
      <sheetName val="기둥"/>
      <sheetName val="VXXXXX"/>
      <sheetName val="명세서(을)"/>
      <sheetName val=""/>
      <sheetName val="슬라임-부표"/>
      <sheetName val="KANJI"/>
      <sheetName val="총괄"/>
      <sheetName val="상부"/>
      <sheetName val="교대"/>
      <sheetName val="ABUT1"/>
      <sheetName val="ABUT2"/>
      <sheetName val="교각"/>
      <sheetName val="PIER1"/>
      <sheetName val="PIER2"/>
      <sheetName val="PIER3"/>
      <sheetName val="옹벽"/>
      <sheetName val="KYO"/>
      <sheetName val="철근"/>
      <sheetName val="2.단면가정 (양곡1교)"/>
      <sheetName val="PSC-SLAB"/>
      <sheetName val="날개벽수량표"/>
      <sheetName val="안정검토(말뚝)"/>
      <sheetName val="공사개요"/>
      <sheetName val="단가산출"/>
      <sheetName val="가격조사서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제목"/>
      <sheetName val="총괄제목"/>
      <sheetName val="총계표"/>
      <sheetName val="골재및시멘트"/>
      <sheetName val="강재수량"/>
      <sheetName val="강재중량"/>
      <sheetName val="강재중량 (2)"/>
      <sheetName val="토공총"/>
      <sheetName val="이월수량"/>
      <sheetName val="상부공제목"/>
      <sheetName val="슬래브집계표"/>
      <sheetName val="STBOX철근"/>
      <sheetName val="ST.BOX"/>
      <sheetName val="교대제목"/>
      <sheetName val="교대집계표"/>
      <sheetName val="교대철근"/>
      <sheetName val="교대1"/>
      <sheetName val="교대2"/>
      <sheetName val="접속슬래브"/>
      <sheetName val="교각제목"/>
      <sheetName val="교각집계표"/>
      <sheetName val="교각1"/>
      <sheetName val="교각2"/>
      <sheetName val="교각3"/>
      <sheetName val="교각4"/>
      <sheetName val="교각5"/>
      <sheetName val="범면제목"/>
      <sheetName val="법면집계"/>
      <sheetName val="DATA 입력부"/>
      <sheetName val="내역서 (2)"/>
      <sheetName val="Sheet1_(2)1"/>
      <sheetName val="Sheet1_(3)1"/>
      <sheetName val="Sheet2_(3)1"/>
      <sheetName val="Sheet3_(3)1"/>
      <sheetName val="Sheet1_(2)"/>
      <sheetName val="Sheet1_(3)"/>
      <sheetName val="Sheet2_(3)"/>
      <sheetName val="Sheet3_(3)"/>
      <sheetName val="01AC"/>
      <sheetName val="자재단가표"/>
      <sheetName val="일위대가목록"/>
      <sheetName val="단가산출2"/>
      <sheetName val="단가산출1"/>
      <sheetName val="관공일위대가"/>
      <sheetName val="일위목록"/>
      <sheetName val="밸브설치"/>
      <sheetName val="토공연장"/>
      <sheetName val="공사비집계"/>
      <sheetName val="입력DATA"/>
      <sheetName val="바닥판"/>
      <sheetName val="공내역"/>
      <sheetName val="광주방향"/>
      <sheetName val="spec1"/>
      <sheetName val="집계"/>
      <sheetName val="배수공 내역서 적용수량"/>
      <sheetName val="토목내역"/>
      <sheetName val="비탈면보호공수량산출"/>
      <sheetName val="상촌2교-일반수량집계"/>
      <sheetName val="4.2.1 마루높이 검토"/>
      <sheetName val="계림(함평)"/>
      <sheetName val="계림(장성)"/>
      <sheetName val="기본단가표"/>
      <sheetName val="원형맨홀수량"/>
      <sheetName val="웅진교-S2"/>
      <sheetName val="배"/>
      <sheetName val="토목검측서"/>
      <sheetName val="평균터파기고(1-2,ASP)"/>
      <sheetName val="화해(함평)"/>
      <sheetName val="화해(장성)"/>
      <sheetName val="총괄내역서"/>
      <sheetName val="단위중량"/>
      <sheetName val="사용성검토"/>
      <sheetName val="부하(성남)"/>
      <sheetName val="L형옹벽단위수량(35)"/>
      <sheetName val="TYPE-A"/>
      <sheetName val="대구-교대(A1-A2)"/>
      <sheetName val="수량산출서-2"/>
      <sheetName val="06 일위대가목록"/>
      <sheetName val="실행철강하도"/>
      <sheetName val="금액내역서"/>
      <sheetName val="우각부보강"/>
      <sheetName val="중기일위대가"/>
      <sheetName val="ilch"/>
      <sheetName val="날개벽"/>
      <sheetName val="000000"/>
      <sheetName val="내역(창신)"/>
      <sheetName val="INPUT(덕도방향-시점)"/>
      <sheetName val="도장수량"/>
      <sheetName val="BOX(1.5X1.5)"/>
      <sheetName val="대가목록"/>
      <sheetName val="투자비"/>
      <sheetName val="조성원가DATA"/>
      <sheetName val="사업비"/>
      <sheetName val="빗물받이(910-510-410)"/>
      <sheetName val="내역서1999.8최종"/>
      <sheetName val="LOPCALC"/>
      <sheetName val="단위가격"/>
      <sheetName val="요율"/>
      <sheetName val="제경비(전체)"/>
      <sheetName val="장비경비"/>
      <sheetName val="중기사용료"/>
      <sheetName val="L형옹벽(key)"/>
      <sheetName val="Sheet4"/>
      <sheetName val="수자재단위당"/>
      <sheetName val="부경대총괄내역서"/>
      <sheetName val="일위대가모듈"/>
      <sheetName val="횡배수관수량집계"/>
      <sheetName val="횡배수관기초"/>
      <sheetName val="암거단위-1련"/>
      <sheetName val="암거단위"/>
      <sheetName val="횡 연장"/>
      <sheetName val="가감수량"/>
      <sheetName val="단가일람"/>
      <sheetName val="자재일람"/>
      <sheetName val="조경일람"/>
      <sheetName val="COPING-1"/>
      <sheetName val="역T형교대-2수량"/>
      <sheetName val="장비"/>
      <sheetName val="산근1"/>
      <sheetName val="노무"/>
      <sheetName val="약품공급2"/>
      <sheetName val="설계내역서"/>
      <sheetName val="선바위역사근거"/>
      <sheetName val="목록"/>
      <sheetName val="중기"/>
      <sheetName val="자료"/>
      <sheetName val="건축내역"/>
      <sheetName val="수질정화시설"/>
      <sheetName val="4)유동표"/>
      <sheetName val="Sheet5"/>
      <sheetName val="I.설계조건"/>
      <sheetName val="입력란"/>
      <sheetName val="97노임단가"/>
      <sheetName val="말뚝지지력산정"/>
      <sheetName val="용수량(생활용수)"/>
      <sheetName val="식재인부"/>
      <sheetName val="AS포장복구 "/>
      <sheetName val="1.설계기준"/>
      <sheetName val="토공 total"/>
      <sheetName val="MYUN(MAC)"/>
      <sheetName val="차로포장(설치조서)"/>
      <sheetName val="보도포장(설치조서)"/>
      <sheetName val="정의"/>
      <sheetName val="수토공단위당"/>
      <sheetName val="수공기"/>
      <sheetName val="배수관토공산출"/>
      <sheetName val="대창(함평)-창열"/>
      <sheetName val="전선관"/>
      <sheetName val="가공비"/>
      <sheetName val="노임(1차)"/>
      <sheetName val="노임 (2차)"/>
      <sheetName val="2연BOX"/>
      <sheetName val="1호맨홀토공"/>
      <sheetName val="역T형"/>
      <sheetName val="교대(A1-A2)"/>
      <sheetName val="SLAB&quot;1&quot;"/>
      <sheetName val="재료"/>
      <sheetName val="Baby일위대가"/>
      <sheetName val="IW-LIST"/>
      <sheetName val="99 조정금액"/>
      <sheetName val="70%"/>
      <sheetName val="본장"/>
      <sheetName val="호표(수)"/>
      <sheetName val="수흄관단위당"/>
      <sheetName val="구조물공"/>
      <sheetName val="중사"/>
      <sheetName val="2000전체분"/>
      <sheetName val="중기목록"/>
      <sheetName val="1,2공구원가계산서"/>
      <sheetName val="1공구산출내역서"/>
      <sheetName val="사  업  비  수  지  예  산  서"/>
      <sheetName val="기계공사"/>
      <sheetName val="I一般比"/>
      <sheetName val="02자재"/>
      <sheetName val="공양식"/>
      <sheetName val="부대tu"/>
      <sheetName val="연결임시"/>
      <sheetName val="산출금액내역"/>
      <sheetName val="장비집계"/>
      <sheetName val="."/>
      <sheetName val="0.단가"/>
      <sheetName val="차도부연장현황"/>
      <sheetName val="순공사비"/>
      <sheetName val="적현로"/>
      <sheetName val="이토변실"/>
      <sheetName val="역T형교대(말뚝기초)"/>
      <sheetName val="guard(mac)"/>
      <sheetName val="공사비"/>
      <sheetName val="Total"/>
      <sheetName val="[DOHWA03.XLS]______C_EXCEL_GO_2"/>
      <sheetName val="[DOHWA03.XLS]______C_EXCEL_GO_3"/>
      <sheetName val="[DOHWA03.XLS]______C_EXCEL_GO_4"/>
      <sheetName val="제수"/>
      <sheetName val="예측단가간지"/>
      <sheetName val="견적대비표"/>
      <sheetName val="4.2유효폭의 계산"/>
      <sheetName val="집1"/>
      <sheetName val="기성내역서"/>
      <sheetName val="01"/>
      <sheetName val="CT "/>
      <sheetName val="건축"/>
      <sheetName val="환경기계공정표 (3)"/>
      <sheetName val="다곡2교"/>
      <sheetName val="정부노임(2000.상)"/>
      <sheetName val="__Pc00_d_My_Documents_GOOMI_D_2"/>
      <sheetName val="[_x0001__x000c__x000c_"/>
    </sheetNames>
    <definedNames>
      <definedName name="Macro1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수관공(IC)"/>
      <sheetName val="C.배수관공"/>
      <sheetName val="가배수관"/>
      <sheetName val="2.10횡배수관"/>
      <sheetName val="전체현황"/>
      <sheetName val="평균터파기"/>
      <sheetName val="RC관집계"/>
      <sheetName val="RC관현황"/>
      <sheetName val="보강집계"/>
      <sheetName val="보강현황"/>
      <sheetName val="Sheet1"/>
      <sheetName val="Sheet2"/>
      <sheetName val="흄관집계"/>
      <sheetName val="흄관현황"/>
      <sheetName val="종배수관집계"/>
      <sheetName val="종배수관현황"/>
      <sheetName val="종배수관단위"/>
      <sheetName val="2.12기존배수관세척"/>
      <sheetName val="2.13날개벽및면벽"/>
      <sheetName val="RC관날개벽"/>
      <sheetName val="보강날개벽"/>
      <sheetName val="흄관날개벽"/>
      <sheetName val="면벽수량집계"/>
      <sheetName val="2.14집수정"/>
      <sheetName val="성토부집수정집계"/>
      <sheetName val="절토부집수정집계"/>
      <sheetName val="집수정현황"/>
      <sheetName val="집수정부분합"/>
      <sheetName val="Sheet13"/>
      <sheetName val="Sheet3"/>
      <sheetName val="날개벽유동집계표"/>
      <sheetName val="유입방지턱수량"/>
      <sheetName val="유입방지턱표지"/>
      <sheetName val="유입방지턱단위수량"/>
      <sheetName val="xxxxxx"/>
      <sheetName val="배수관공집계"/>
      <sheetName val="횡집계"/>
      <sheetName val="배수관집계표"/>
      <sheetName val="횡배수관현황"/>
      <sheetName val="날개면벽집계"/>
      <sheetName val="날개벽"/>
      <sheetName val="단위수량"/>
      <sheetName val="평균터파기고"/>
      <sheetName val="평균터파기1"/>
      <sheetName val="H"/>
      <sheetName val="깍기공"/>
      <sheetName val="Sheet4"/>
      <sheetName val="Sheet5"/>
      <sheetName val="배수관로집계"/>
      <sheetName val="배수관로수량현황"/>
      <sheetName val="배수관로수량집계"/>
      <sheetName val="배수관로수량집계L-8,9,11"/>
      <sheetName val="측구공수량집계표"/>
      <sheetName val="맹암거수량집계표"/>
      <sheetName val="배수관수량집계표"/>
      <sheetName val="배수관공총괄수량집계표"/>
      <sheetName val="절성경계보강공현황및집계 "/>
      <sheetName val="집수정공수량집계표"/>
      <sheetName val="암거공토공수량집계표"/>
      <sheetName val="암거공일반수량집계표"/>
      <sheetName val="암거공철근집계표"/>
      <sheetName val="강판집계표"/>
      <sheetName val="수로보호공현황및집계"/>
      <sheetName val="도수로집계표"/>
      <sheetName val="U형개거집계표"/>
      <sheetName val="침전조집계표"/>
      <sheetName val="석축집계표"/>
      <sheetName val="A간지"/>
      <sheetName val="A집계"/>
      <sheetName val="A관자재계"/>
      <sheetName val="A관로"/>
      <sheetName val="A토공계"/>
      <sheetName val="A관로토공"/>
      <sheetName val="A평균H"/>
      <sheetName val="A맨홀계"/>
      <sheetName val="A맨홀"/>
      <sheetName val="A맨홀H"/>
      <sheetName val="A연결관"/>
      <sheetName val="A연결토공"/>
      <sheetName val="A연결조서"/>
      <sheetName val="A터파기단위"/>
      <sheetName val="제목"/>
      <sheetName val="자재"/>
      <sheetName val="집계표"/>
      <sheetName val="관로토공"/>
      <sheetName val="제수변실토공"/>
      <sheetName val="공기변실토공"/>
      <sheetName val="펌프실토공"/>
      <sheetName val="제수변실"/>
      <sheetName val="공기변실"/>
      <sheetName val="제수변보호통"/>
      <sheetName val="지상식소화전"/>
      <sheetName val="펌프실"/>
      <sheetName val="수량양식"/>
      <sheetName val="암거간지1"/>
      <sheetName val="총괄집계"/>
      <sheetName val="구체집계표"/>
      <sheetName val="암거간지2"/>
      <sheetName val="암거간지3"/>
      <sheetName val="암거간지5"/>
      <sheetName val="구체집계2.0x2.0(0-3)"/>
      <sheetName val="구체2.0X2.0(0-3)"/>
      <sheetName val="구체집계2.0x2.0(3-5)"/>
      <sheetName val="구체2.0x2.0(3-5)"/>
      <sheetName val="구체집계2.0x2.0(5-7)"/>
      <sheetName val="구체2.0x2.0(5-7)"/>
      <sheetName val="구체집계2.0x2.0(7-10)"/>
      <sheetName val="구체2.0x2.0(7-10)"/>
      <sheetName val="암거간지2@"/>
      <sheetName val="구체집계2@2.5x2.5"/>
      <sheetName val="구체2@2.5x2.5"/>
      <sheetName val="암거간지"/>
      <sheetName val="구체집계3.0x2.0(0-3)"/>
      <sheetName val="구체3.0x2.0(0-3)"/>
      <sheetName val="구체집계3.0x2.0(6-8)"/>
      <sheetName val="구체3.0x2.0(6-8)"/>
      <sheetName val="암거간지7"/>
      <sheetName val="암거간지8"/>
      <sheetName val="구체집계3.5x3.5(8-10)"/>
      <sheetName val="구체3.5x3.5(8-10)"/>
      <sheetName val="암거간지10"/>
      <sheetName val="구체집계4.5x4.5(2-3)"/>
      <sheetName val="구체4.5x4.5(2-3)"/>
      <sheetName val="구체집계4.5x4.5(4-5)"/>
      <sheetName val="구체4.5x4.5(4-5)"/>
      <sheetName val="암거현황"/>
      <sheetName val="터파기"/>
      <sheetName val="구체2.5x2.0(6-8)"/>
      <sheetName val="구체3.5x3.5-8-10"/>
      <sheetName val="암거간지4"/>
      <sheetName val="배수관수량집계(1)"/>
      <sheetName val="배수관수량집계(2)"/>
      <sheetName val="횡배수관공수량집계"/>
      <sheetName val="횡배수관연장조서"/>
      <sheetName val="제작관수량집계"/>
      <sheetName val="토피별RC관현황"/>
      <sheetName val="보강흄관수량집계"/>
      <sheetName val="토피별보강흄관현황"/>
      <sheetName val="흄관수량집계"/>
      <sheetName val="토피별흄관현황"/>
      <sheetName val="종배수관수량집계"/>
      <sheetName val="배수날개면벽수량집계"/>
      <sheetName val="날개벽수량(RC관)"/>
      <sheetName val="날개벽수량(보강흄관)"/>
      <sheetName val="날개벽수량(흄관)"/>
      <sheetName val="면벽수량"/>
      <sheetName val="집수정수량집계(1)"/>
      <sheetName val="집수정수량집계(2)"/>
      <sheetName val="흙쌓기부집수정"/>
      <sheetName val="땅깍기부집수정(1)"/>
      <sheetName val="땅깍기부집수정(2)"/>
      <sheetName val="땅깍기부집수정(3)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지급자재명세서(1)"/>
      <sheetName val="지급자재명세서(2)"/>
      <sheetName val="지급자재명세서(3)"/>
      <sheetName val="철근"/>
      <sheetName val="시멘트및콘크리트"/>
      <sheetName val="골재"/>
      <sheetName val="아스콘및코팅재집계표"/>
      <sheetName val="골재집계"/>
      <sheetName val="타공종이월수량"/>
      <sheetName val="타공종이기수량"/>
      <sheetName val="증감총괄"/>
      <sheetName val="내역"/>
      <sheetName val="잡비"/>
      <sheetName val="증감"/>
      <sheetName val="원가계산서(년도별)"/>
      <sheetName val="집계표(도급)"/>
      <sheetName val="내역서(도급)"/>
      <sheetName val="6월호"/>
      <sheetName val="갑지"/>
      <sheetName val="목차"/>
      <sheetName val="변경사유서간지"/>
      <sheetName val="변경사유서"/>
      <sheetName val="공사비집계표간지"/>
      <sheetName val="공사비집계표"/>
      <sheetName val="공사비증감내역서간지"/>
      <sheetName val="공사비증감내역서"/>
      <sheetName val="수량산출서간지"/>
      <sheetName val="상림1교간지"/>
      <sheetName val="상림1교수량집계표"/>
      <sheetName val="상림1교(교대A1)당초"/>
      <sheetName val="상림1교(교대A1)변경"/>
      <sheetName val="횡단면도"/>
      <sheetName val="사진대지"/>
      <sheetName val="상림1A1"/>
      <sheetName val="C.간지"/>
      <sheetName val="배수관공집계표"/>
      <sheetName val="2.10간지"/>
      <sheetName val="횡배수관집계표(현장)"/>
      <sheetName val="횡배수관현황(현장)"/>
      <sheetName val="평균터파기(현장)"/>
      <sheetName val="횡배수산근(현장)"/>
      <sheetName val="2.11간지"/>
      <sheetName val="종배수관및흄관집계표"/>
      <sheetName val="종배수관수량"/>
      <sheetName val="흄관수집계"/>
      <sheetName val="흄관평균터파기"/>
      <sheetName val="흄관산출(0+725)"/>
      <sheetName val="2.13간지"/>
      <sheetName val="날개벽및면벽집계표"/>
      <sheetName val="날개벽수량집계표"/>
      <sheetName val="날개벽단위수량"/>
      <sheetName val="2.14간지"/>
      <sheetName val="콘크리트집수정수량집계"/>
      <sheetName val="땅깍기부집수정집계"/>
      <sheetName val="간지"/>
      <sheetName val="파형강판 총수량집계표"/>
      <sheetName val="통로"/>
      <sheetName val="철근수량 집계표"/>
      <sheetName val="표지(하천명)"/>
      <sheetName val="총괄자재"/>
      <sheetName val="표지"/>
      <sheetName val="제목(집계)"/>
      <sheetName val="주요"/>
      <sheetName val="주요자재"/>
      <sheetName val="제목 (토공)"/>
      <sheetName val="토공집계표"/>
      <sheetName val="토공수량(좌안)"/>
      <sheetName val="토적표좌안"/>
      <sheetName val="규준틀및경계말목 (좌안)"/>
      <sheetName val="제목(호안)"/>
      <sheetName val="호안공집계"/>
      <sheetName val="전석집계"/>
      <sheetName val="전석수량(좌1)"/>
      <sheetName val="전석면적(좌1)"/>
      <sheetName val="u형측구 집계표"/>
      <sheetName val="1지구u형측구"/>
      <sheetName val="2지구u형측구 "/>
      <sheetName val="기타공표지"/>
      <sheetName val="기타공유동수량집계"/>
      <sheetName val="a,수로보호공"/>
      <sheetName val="수로보호공집계"/>
      <sheetName val="수로보호공현황(형식1~3)"/>
      <sheetName val="수로보호공현황(형식-4)"/>
      <sheetName val="수로보호공현황(형식-5)"/>
      <sheetName val="b.수로이설"/>
      <sheetName val="c.돌붙임후면배수표지"/>
      <sheetName val="d.기존배수관폐쇄표지"/>
      <sheetName val="e.기존BOX폐쇄표지"/>
      <sheetName val="f기존배수관세척"/>
      <sheetName val="g계단"/>
      <sheetName val="j.제작집수정표지"/>
      <sheetName val="제작집수정유동집"/>
      <sheetName val="제작집수정집계"/>
      <sheetName val="제작집수정현황"/>
      <sheetName val="제작집수정수량(1)"/>
      <sheetName val="제작집수정수량(2)"/>
      <sheetName val="k. 문비"/>
      <sheetName val="문비수량집계"/>
      <sheetName val="문비현황"/>
      <sheetName val="문비단위수량"/>
      <sheetName val="Module1"/>
      <sheetName val="전신환매도율"/>
      <sheetName val="BOQ"/>
      <sheetName val="시멘트,모래"/>
      <sheetName val="배수관공수량집계"/>
      <sheetName val="면벽단위"/>
      <sheetName val="흄관단위"/>
      <sheetName val="흄관토공수량"/>
      <sheetName val="흄관설치현황"/>
      <sheetName val="교각1"/>
      <sheetName val=""/>
      <sheetName val="신일위"/>
      <sheetName val="변일위"/>
      <sheetName val="재집"/>
      <sheetName val="종평"/>
      <sheetName val="토집"/>
      <sheetName val="담장"/>
      <sheetName val="조경"/>
      <sheetName val="옹집"/>
      <sheetName val="옹벽수량"/>
      <sheetName val="공사비증감"/>
      <sheetName val="내역서"/>
      <sheetName val="Baby일위대가"/>
      <sheetName val="정화조동내역"/>
      <sheetName val="총괄갑 "/>
      <sheetName val="만수배관단가"/>
      <sheetName val="FRP배관단가(만수)"/>
      <sheetName val="철근계"/>
      <sheetName val="7.PILE  (돌출)"/>
      <sheetName val="DATE"/>
      <sheetName val="터파기및재료"/>
      <sheetName val="을지"/>
      <sheetName val="45,46"/>
      <sheetName val="역T형옹벽(3.0)"/>
      <sheetName val="일위대가표"/>
      <sheetName val="토공(우물통,기타) "/>
      <sheetName val="물가시세"/>
      <sheetName val="노임단가"/>
      <sheetName val="1+214(수로)"/>
      <sheetName val="1+185(통로)"/>
      <sheetName val="구체,날개,보강철근수량"/>
      <sheetName val="난간및차수벽철근량"/>
      <sheetName val="접속저판"/>
      <sheetName val="날개벽(시점좌측)"/>
      <sheetName val="포장공"/>
      <sheetName val="국도접속 차도부수량"/>
      <sheetName val="저"/>
      <sheetName val="용산1(해보)"/>
      <sheetName val="6PILE  (돌출)"/>
      <sheetName val="99총공사내역서"/>
      <sheetName val="BOQ(전체)"/>
      <sheetName val="원형1호맨홀토공수량"/>
      <sheetName val="CB"/>
      <sheetName val="일위대가(가설)"/>
      <sheetName val="BID"/>
      <sheetName val="2"/>
      <sheetName val="96보완계획7.12"/>
      <sheetName val="준검 내역서"/>
      <sheetName val="교대(A1)"/>
      <sheetName val="하도금액분계"/>
      <sheetName val="일반공사"/>
      <sheetName val="견적서"/>
      <sheetName val="수량산출서"/>
      <sheetName val="수량-가로등"/>
      <sheetName val="기초단가"/>
      <sheetName val="A LINE"/>
      <sheetName val="건축공사실행"/>
      <sheetName val="개비온집계"/>
      <sheetName val="개비온 단위"/>
      <sheetName val="7기초"/>
      <sheetName val="부대내역"/>
      <sheetName val="직노"/>
      <sheetName val="접도구역경계표주현황"/>
      <sheetName val="일위대가"/>
      <sheetName val="1차설계변경내역"/>
      <sheetName val="우배수"/>
      <sheetName val="금액내역서"/>
      <sheetName val="실행철강하도"/>
      <sheetName val="수량산출"/>
      <sheetName val="보차도경계석"/>
      <sheetName val="내역(설계)"/>
      <sheetName val="단면가정"/>
      <sheetName val="연결관암거"/>
      <sheetName val="인사자료총집계"/>
      <sheetName val="현장"/>
      <sheetName val="2000년1차"/>
      <sheetName val="MAIN_TABLE"/>
      <sheetName val="골재산출"/>
      <sheetName val="Macro1"/>
      <sheetName val="토목"/>
      <sheetName val="단가산출"/>
      <sheetName val="TOTAL_BOQ"/>
      <sheetName val="말뚝지지력산정"/>
      <sheetName val="가도공"/>
      <sheetName val="단가 "/>
      <sheetName val="노임"/>
      <sheetName val="덕전리"/>
      <sheetName val="5.공종별예산내역서"/>
      <sheetName val="도급-집계"/>
      <sheetName val="가로등내역서"/>
      <sheetName val="소비자가"/>
      <sheetName val="품셈TABLE"/>
      <sheetName val="COPING"/>
      <sheetName val="철거산출근거"/>
      <sheetName val="E총"/>
      <sheetName val="INPUT"/>
      <sheetName val="구조물공"/>
      <sheetName val="배수공"/>
      <sheetName val="부대공"/>
      <sheetName val="토공"/>
      <sheetName val="단가조사"/>
      <sheetName val="70%"/>
      <sheetName val="데리네이타현황"/>
      <sheetName val="집수정공수량집勄표"/>
      <sheetName val="암거공일반수량집계呜"/>
      <sheetName val="수로보호공현황갏집계"/>
      <sheetName val="배수관로수량집Ⳅ"/>
      <sheetName val="변경사유서간줮"/>
      <sheetName val="롴벽단위"/>
      <sheetName val="흀관토공수량"/>
      <sheetName val="FRP배관단가(㧌수)"/>
      <sheetName val="노무비"/>
      <sheetName val="보도포장산출"/>
      <sheetName val="현금"/>
      <sheetName val="공사개요"/>
      <sheetName val="총괄내역서"/>
      <sheetName val="표층포설및다짐"/>
      <sheetName val="기본사항"/>
      <sheetName val="데이타"/>
      <sheetName val="식재인부"/>
      <sheetName val="1차증가원가계산"/>
      <sheetName val="산출서"/>
      <sheetName val="관급자재"/>
      <sheetName val="관급"/>
      <sheetName val="내역(원안-대안)"/>
      <sheetName val="200"/>
      <sheetName val="재정비직인"/>
      <sheetName val="재정비내역"/>
      <sheetName val="지적고시내역"/>
      <sheetName val="DANGA"/>
      <sheetName val="기본자료"/>
      <sheetName val="집1"/>
      <sheetName val="제경비"/>
      <sheetName val="#REF"/>
      <sheetName val="U-TYPE(1)"/>
      <sheetName val="진주방향"/>
      <sheetName val="마산방향"/>
      <sheetName val="마산방향철근집계"/>
      <sheetName val="J直材4"/>
      <sheetName val="중기일위대가"/>
      <sheetName val="남양시작동자105노65기1.3화1.2"/>
      <sheetName val="도급내역"/>
      <sheetName val="단가산출서"/>
      <sheetName val="수자재단위당"/>
      <sheetName val="공비대비"/>
      <sheetName val="차액보증"/>
      <sheetName val="Sheet1 (2)"/>
      <sheetName val="단가"/>
      <sheetName val="내역(2000년)"/>
      <sheetName val="매매"/>
      <sheetName val="총괄표"/>
      <sheetName val="내역서전체"/>
      <sheetName val="주형"/>
      <sheetName val="산출근거"/>
      <sheetName val="ABUT수량-A1"/>
      <sheetName val="참고자료"/>
      <sheetName val="참고사항"/>
      <sheetName val="8.PILE  (돌출)"/>
      <sheetName val="노무비단가"/>
      <sheetName val="WEIGHT LIST"/>
      <sheetName val="절취및터파기"/>
      <sheetName val="J형측구단위수량"/>
      <sheetName val="유림골조"/>
      <sheetName val="부대시설"/>
      <sheetName val="Apt내역"/>
      <sheetName val="일위목록"/>
      <sheetName val="요율"/>
      <sheetName val="VXXXXXX"/>
      <sheetName val="표지-내역서 (2)"/>
      <sheetName val="연건보고현황"/>
      <sheetName val="공사비증(-)감대비표"/>
      <sheetName val="원가계산서(1공구)-전기"/>
      <sheetName val="원가계산서(1공구)-소방"/>
      <sheetName val="중총괄표(1공구)"/>
      <sheetName val="소총괄표(1공구)"/>
      <sheetName val="내역서(1공구)"/>
      <sheetName val="변경개요"/>
      <sheetName val="지급자재 단가비교"/>
      <sheetName val="표지-일위대가"/>
      <sheetName val="합산자재"/>
      <sheetName val="일목"/>
      <sheetName val="일위대가(통신)"/>
      <sheetName val="일위"/>
      <sheetName val="원격(노무)"/>
      <sheetName val="원격(자재)"/>
      <sheetName val="일위(원격)"/>
      <sheetName val="원격(노임)"/>
      <sheetName val="옵션"/>
      <sheetName val="감독차량비"/>
      <sheetName val="가로등주설치(9M)"/>
      <sheetName val="가로등주설치(10~12M)"/>
      <sheetName val="보안등설치(5~7M)"/>
      <sheetName val="터널등기구지지금구노무비"/>
      <sheetName val="기계화터파기"/>
      <sheetName val="한전인입공사비(1공구)"/>
      <sheetName val="한전공사비(대전-당진)"/>
      <sheetName val="기초입력 DATA"/>
      <sheetName val="49-119"/>
      <sheetName val="guard(mac)"/>
      <sheetName val="VXXXXX"/>
      <sheetName val="OPGW기별"/>
      <sheetName val="(포장)BOQ-실적공사"/>
      <sheetName val="시점교대"/>
      <sheetName val="슬래브(유곡)"/>
      <sheetName val="Sheet15"/>
      <sheetName val="97 사업추정(WEKI)"/>
      <sheetName val="구조     ."/>
      <sheetName val="1.설계조건"/>
      <sheetName val="2공구산출내역"/>
      <sheetName val="내역을"/>
      <sheetName val="일위대가목차"/>
      <sheetName val="DATA98"/>
      <sheetName val="맨홀"/>
      <sheetName val="변수값"/>
      <sheetName val="중기상차"/>
      <sheetName val="AS복구"/>
      <sheetName val="중기터파기"/>
      <sheetName val="9902"/>
      <sheetName val="연결임시"/>
      <sheetName val="YM-IL1"/>
      <sheetName val="DAN"/>
      <sheetName val="백호우계수"/>
      <sheetName val="암거날개벽재료집계"/>
      <sheetName val="위치조서"/>
      <sheetName val="단위중량"/>
      <sheetName val="C_배수관공"/>
      <sheetName val="2_10횡배수관"/>
      <sheetName val="2_12기존배수관세척"/>
      <sheetName val="2_13날개벽및면벽"/>
      <sheetName val="2_14집수정"/>
      <sheetName val="구체집계2_0x2_0(0-3)"/>
      <sheetName val="구체2_0X2_0(0-3)"/>
      <sheetName val="구체집계2_0x2_0(3-5)"/>
      <sheetName val="구체2_0x2_0(3-5)"/>
      <sheetName val="구체집계2_0x2_0(5-7)"/>
      <sheetName val="구체2_0x2_0(5-7)"/>
      <sheetName val="구체집계2_0x2_0(7-10)"/>
      <sheetName val="구체2_0x2_0(7-10)"/>
      <sheetName val="구체집계2@2_5x2_5"/>
      <sheetName val="구체2@2_5x2_5"/>
      <sheetName val="구체집계3_0x2_0(0-3)"/>
    </sheetNames>
    <definedNames>
      <definedName name="매크로11"/>
      <definedName name="매크로4" sheetId="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 refreshError="1"/>
      <sheetData sheetId="285" refreshError="1"/>
      <sheetData sheetId="286"/>
      <sheetData sheetId="287"/>
      <sheetData sheetId="288" refreshError="1"/>
      <sheetData sheetId="289"/>
      <sheetData sheetId="290" refreshError="1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 refreshError="1"/>
      <sheetData sheetId="350" refreshError="1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 refreshError="1"/>
      <sheetData sheetId="366" refreshError="1"/>
      <sheetData sheetId="367" refreshError="1"/>
      <sheetData sheetId="368"/>
      <sheetData sheetId="369" refreshError="1"/>
      <sheetData sheetId="370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 refreshError="1"/>
      <sheetData sheetId="424" refreshError="1"/>
      <sheetData sheetId="425"/>
      <sheetData sheetId="426"/>
      <sheetData sheetId="427"/>
      <sheetData sheetId="428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 refreshError="1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축내역서"/>
      <sheetName val="공사원가계산서"/>
      <sheetName val="공사원가계산서(2)"/>
      <sheetName val="단가 산출"/>
      <sheetName val="공통비"/>
      <sheetName val="노임단가"/>
      <sheetName val="주요자재단가"/>
      <sheetName val="단가 산출 (참고)"/>
      <sheetName val="표지"/>
      <sheetName val="내역서"/>
      <sheetName val="자료"/>
      <sheetName val="단가산출서(최)"/>
      <sheetName val="공주-교대(A1)"/>
      <sheetName val="단가책자"/>
      <sheetName val="전신환매도율"/>
      <sheetName val="표층포설및다짐"/>
      <sheetName val="지수"/>
      <sheetName val="재정비직인"/>
      <sheetName val="재정비내역"/>
      <sheetName val="지적고시내역"/>
      <sheetName val="물가자료"/>
      <sheetName val="DATE"/>
      <sheetName val="신당동집계표"/>
      <sheetName val="단면가정"/>
    </sheetNames>
    <sheetDataSet>
      <sheetData sheetId="0"/>
      <sheetData sheetId="1"/>
      <sheetData sheetId="2"/>
      <sheetData sheetId="3"/>
      <sheetData sheetId="4"/>
      <sheetData sheetId="5" refreshError="1">
        <row r="4">
          <cell r="B4">
            <v>37483</v>
          </cell>
        </row>
        <row r="5">
          <cell r="B5">
            <v>52232</v>
          </cell>
        </row>
        <row r="11">
          <cell r="B11">
            <v>59187</v>
          </cell>
        </row>
        <row r="13">
          <cell r="B13">
            <v>54268</v>
          </cell>
        </row>
        <row r="17">
          <cell r="B17">
            <v>51272</v>
          </cell>
        </row>
        <row r="18">
          <cell r="B18">
            <v>63355</v>
          </cell>
        </row>
        <row r="20">
          <cell r="B20">
            <v>59901</v>
          </cell>
        </row>
        <row r="21">
          <cell r="B21">
            <v>64943</v>
          </cell>
        </row>
        <row r="25">
          <cell r="B25">
            <v>68758</v>
          </cell>
        </row>
        <row r="26">
          <cell r="B26">
            <v>65443</v>
          </cell>
        </row>
        <row r="28">
          <cell r="B28">
            <v>57592</v>
          </cell>
        </row>
      </sheetData>
      <sheetData sheetId="6" refreshError="1">
        <row r="16">
          <cell r="J16">
            <v>166000</v>
          </cell>
        </row>
        <row r="43">
          <cell r="J43">
            <v>70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Strand-장기처짐PCI"/>
      <sheetName val="콘크리트탄성연결체"/>
      <sheetName val="바닥판설계"/>
      <sheetName val="횡빔계산"/>
      <sheetName val="Sheet4"/>
      <sheetName val="추곡교-40M-바닥판"/>
      <sheetName val="일위대가표 (2)"/>
      <sheetName val="지급자재"/>
      <sheetName val="단가책자"/>
      <sheetName val="Sheet1 (2)"/>
      <sheetName val="Sheet1"/>
      <sheetName val="플랜트 설치"/>
      <sheetName val="계림(함평)"/>
      <sheetName val="계림(장성)"/>
      <sheetName val="물가자료"/>
      <sheetName val="내역서"/>
      <sheetName val="주요자재단가"/>
      <sheetName val="노임단가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교대집계"/>
      <sheetName val="철근집계"/>
      <sheetName val="APP수량집계"/>
      <sheetName val="APP철근집계"/>
      <sheetName val="교대토공집계"/>
      <sheetName val="시점교대"/>
      <sheetName val="종점교대"/>
      <sheetName val="시점교대시점토공"/>
      <sheetName val="시점교대종점토공"/>
      <sheetName val="접속슬래브)"/>
      <sheetName val="룡전상부"/>
      <sheetName val="N賃率-職"/>
      <sheetName val="5Strand-장기처짐PCI"/>
    </sheetNames>
    <sheetDataSet>
      <sheetData sheetId="0" refreshError="1"/>
      <sheetData sheetId="1"/>
      <sheetData sheetId="2"/>
      <sheetData sheetId="3"/>
      <sheetData sheetId="4"/>
      <sheetData sheetId="5"/>
      <sheetData sheetId="6">
        <row r="69">
          <cell r="AG69">
            <v>77.28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폭의 계산"/>
      <sheetName val="가정단면도"/>
      <sheetName val="바닥판(방호벽+중앙지간)"/>
      <sheetName val="바닥판(중분대)"/>
      <sheetName val="주장율"/>
      <sheetName val="강재자중"/>
      <sheetName val="주형의 설계"/>
      <sheetName val="단면특성"/>
      <sheetName val="단면특성 (1)"/>
      <sheetName val="단면특성 (2)"/>
      <sheetName val="단면특성 (3)"/>
      <sheetName val="단면특성 (4)"/>
      <sheetName val="단면특성 (5)"/>
      <sheetName val="단면특성 (6)"/>
      <sheetName val="CROSS BEAM"/>
      <sheetName val="LAYOUT"/>
      <sheetName val="단면력"/>
      <sheetName val="검토용단면력"/>
      <sheetName val="K(secon)"/>
      <sheetName val="K(단위모멘트)"/>
      <sheetName val="Chart"/>
      <sheetName val="피로응력 "/>
      <sheetName val="용접부의 검토"/>
      <sheetName val="처짐검토"/>
      <sheetName val="FLANG 보강재"/>
      <sheetName val="WEB 보강재"/>
      <sheetName val="지점부보강(교대부)"/>
      <sheetName val="지점부보강(교각부)-NEW"/>
      <sheetName val="JACKUP보강"/>
      <sheetName val="SPLICE(정)"/>
      <sheetName val="slpice(부)"/>
      <sheetName val="slpice(부) (2)"/>
      <sheetName val="SPLICE(정)-1"/>
      <sheetName val="지점부DIAPHRAGM"/>
      <sheetName val="DIAPHRAGM(일반부)"/>
      <sheetName val="전단연결재"/>
      <sheetName val="CAMBER"/>
      <sheetName val="stringer"/>
      <sheetName val="cross "/>
      <sheetName val="4.5 뒴비틀림(warping)"/>
      <sheetName val="Sole Plate"/>
      <sheetName val="Module1"/>
      <sheetName val="Module3"/>
      <sheetName val="Module2"/>
      <sheetName val="Module4"/>
      <sheetName val="Module5"/>
      <sheetName val="Module6"/>
      <sheetName val="도로포장면적산출(1)"/>
      <sheetName val="입찰"/>
      <sheetName val="현경"/>
      <sheetName val="Sheet1 (2)"/>
      <sheetName val="갑지"/>
      <sheetName val="투찰"/>
      <sheetName val="data"/>
      <sheetName val="노임"/>
      <sheetName val="기계경비일람"/>
    </sheetNames>
    <sheetDataSet>
      <sheetData sheetId="0">
        <row r="26">
          <cell r="N26">
            <v>2.5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DATA"/>
      <sheetName val="자재집계표"/>
      <sheetName val="몰탈"/>
      <sheetName val="총수량집계표"/>
      <sheetName val="총철근량집계표"/>
      <sheetName val="토공집계표"/>
      <sheetName val="토적집계표"/>
      <sheetName val="토적표"/>
      <sheetName val="건축잔토"/>
      <sheetName val="포장공수량집계표"/>
      <sheetName val="아스콘포장"/>
      <sheetName val="콘크리트포장"/>
      <sheetName val="고압블럭(T=8CM)"/>
      <sheetName val="고압블럭(T=6CM)"/>
      <sheetName val="보차도경계블럭(150-170-200)"/>
      <sheetName val="보도경계블럭"/>
      <sheetName val="L형측구"/>
      <sheetName val="감속턱"/>
      <sheetName val="차선도색(중앙선)"/>
      <sheetName val="차선도색(직각주차-5M)"/>
      <sheetName val="우수공수량집계표"/>
      <sheetName val="우수공철근량집계표"/>
      <sheetName val="우수공흄관평균깊이"/>
      <sheetName val="우수공맨홀평균깊이"/>
      <sheetName val="우수맨홀(D900)"/>
      <sheetName val="우수맨홀(D1200)"/>
      <sheetName val="흄관(D300)"/>
      <sheetName val="흄관(D450)"/>
      <sheetName val="흄관(D700)"/>
      <sheetName val="홈통받이"/>
      <sheetName val="빗물받이(910-510-410)"/>
      <sheetName val="U형측구"/>
      <sheetName val="우수관보호공"/>
      <sheetName val="우수PIT"/>
      <sheetName val="집수정(600x700)"/>
      <sheetName val="빗물받이연락관(D.C PIPE,D250)"/>
      <sheetName val="홈통받이연락관(D.C PIPED150)"/>
      <sheetName val="오수공수량집계표"/>
      <sheetName val="오수공철근량집계표"/>
      <sheetName val="오수공흄관평균깊이"/>
      <sheetName val="오수공맨홀평균깊이"/>
      <sheetName val="오수맨홀(D900)"/>
      <sheetName val="오수-흄관(D300)"/>
      <sheetName val="오수받이(910-510-410)"/>
      <sheetName val="오수받이연락관(D150)"/>
      <sheetName val="오수관보호공"/>
      <sheetName val="상수도공수량집계표"/>
      <sheetName val="상수도공철근량집계표"/>
      <sheetName val="제수변실(1.40-1.80)"/>
      <sheetName val="주철관(D32)"/>
      <sheetName val="주철관(D200)"/>
      <sheetName val="공동구공수량집계표"/>
      <sheetName val="공동구(1.30-1.80)"/>
      <sheetName val="공동구공철근량집계표"/>
      <sheetName val="옹벽공수량집계표"/>
      <sheetName val="옹벽공철근량집계표"/>
      <sheetName val="LINE-A수량집계표"/>
      <sheetName val="LINE-B수량집계표"/>
      <sheetName val="LINE-A철근집계표"/>
      <sheetName val="LINE-B철근집계표"/>
      <sheetName val="LINE-A구간수량 (1)"/>
      <sheetName val="LINE-A구간수량 (2)"/>
      <sheetName val="LINE-A구간수량 (3)"/>
      <sheetName val="LINE-A구간수량 (4)"/>
      <sheetName val="LINE-A구간수량 (5)"/>
      <sheetName val="LINE-A구간수량 (6)"/>
      <sheetName val="LINE-A구간수량 (7)"/>
      <sheetName val="LINE-A구간수량 (8)"/>
      <sheetName val="LINE-B구간수량 (1)"/>
      <sheetName val="LINE-B구간수량 (2)"/>
      <sheetName val="LINE-B구간수량 (3)"/>
      <sheetName val="LINE-B구간수량 (4)"/>
      <sheetName val="LINE-B구간수량 (5)"/>
      <sheetName val="LINE-B구간수량 (6)"/>
      <sheetName val="L형(법면-H=1.5)"/>
      <sheetName val="L형(법면-H=2.0)"/>
      <sheetName val="L형(법면-H=2.5)"/>
      <sheetName val="L형(법면-H=3.0)"/>
      <sheetName val="L형(법면-H=3.5)"/>
      <sheetName val="L형(법면-H=4.0)"/>
      <sheetName val="L형(법면-H=4.5)"/>
      <sheetName val="L형(법면-H=5.0)"/>
      <sheetName val="L형(법면-H=6.0)"/>
      <sheetName val="옹벽신축이음"/>
      <sheetName val="유효폭의 계산"/>
      <sheetName val="A 견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포장공 수량 집계표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광주운남을"/>
      <sheetName val="자료"/>
      <sheetName val="도로포장면적산출(1)"/>
      <sheetName val="Sheet1 (2)"/>
      <sheetName val="Sheet1"/>
      <sheetName val="Sheet2"/>
    </sheetNames>
    <sheetDataSet>
      <sheetData sheetId="0">
        <row r="61">
          <cell r="G61">
            <v>4.3</v>
          </cell>
        </row>
        <row r="62">
          <cell r="G62">
            <v>4.7</v>
          </cell>
        </row>
        <row r="63">
          <cell r="G63">
            <v>5.9</v>
          </cell>
        </row>
        <row r="64">
          <cell r="G64">
            <v>6</v>
          </cell>
        </row>
        <row r="65">
          <cell r="G65">
            <v>9.4</v>
          </cell>
        </row>
        <row r="66">
          <cell r="G66">
            <v>13.3</v>
          </cell>
        </row>
        <row r="67">
          <cell r="G67">
            <v>16.399999999999999</v>
          </cell>
        </row>
        <row r="68">
          <cell r="G68">
            <v>20.7</v>
          </cell>
        </row>
        <row r="69">
          <cell r="G69">
            <v>24.3</v>
          </cell>
        </row>
        <row r="70">
          <cell r="G70">
            <v>30.2</v>
          </cell>
        </row>
        <row r="71">
          <cell r="G71">
            <v>37.4</v>
          </cell>
        </row>
        <row r="72">
          <cell r="G72">
            <v>53.8</v>
          </cell>
        </row>
        <row r="73">
          <cell r="G73">
            <v>77.099999999999994</v>
          </cell>
        </row>
        <row r="74">
          <cell r="G74">
            <v>94.9</v>
          </cell>
        </row>
        <row r="75">
          <cell r="G75">
            <v>116.5</v>
          </cell>
        </row>
        <row r="76">
          <cell r="G76">
            <v>150.9</v>
          </cell>
        </row>
        <row r="77">
          <cell r="G77">
            <v>156</v>
          </cell>
        </row>
        <row r="78">
          <cell r="G78">
            <v>175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목차"/>
      <sheetName val="사유서"/>
      <sheetName val="집계표 "/>
      <sheetName val="내역서"/>
      <sheetName val="골재집계"/>
      <sheetName val="포장골재"/>
      <sheetName val="날개벽뒷채움공제량"/>
      <sheetName val="표준도"/>
      <sheetName val="간지"/>
      <sheetName val="간지 (1)"/>
      <sheetName val="#REF"/>
      <sheetName val="Sheet1 (2)"/>
      <sheetName val="수량집계"/>
      <sheetName val="자재"/>
      <sheetName val="기초코드"/>
      <sheetName val="내역"/>
      <sheetName val="bid"/>
      <sheetName val="부대내역"/>
      <sheetName val="제출내역 (2)"/>
      <sheetName val="6공구(당초)"/>
      <sheetName val="70%"/>
      <sheetName val="원가계산서 "/>
      <sheetName val="설-원가"/>
      <sheetName val="간접"/>
      <sheetName val="집계표"/>
      <sheetName val="직접공사비"/>
      <sheetName val="일위대가(가설)"/>
      <sheetName val="준검 내역서"/>
      <sheetName val="수자재단위당"/>
      <sheetName val="원계약서"/>
      <sheetName val="수량산출"/>
      <sheetName val="新철폐복2"/>
      <sheetName val="新철폐복3"/>
      <sheetName val="전압강하"/>
      <sheetName val="기시공토적"/>
      <sheetName val="시운전연료"/>
      <sheetName val="암거 뒷채움공제"/>
      <sheetName val="데이타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  <sheetName val="집계표"/>
      <sheetName val="BD운반거리"/>
      <sheetName val="99 조정금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여과지동"/>
      <sheetName val="기초자료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공구산출내역서"/>
      <sheetName val="1,2공구원가계산서"/>
      <sheetName val="2공구산출내역"/>
      <sheetName val="1공구원가계산"/>
      <sheetName val="2공구원가계산"/>
      <sheetName val="실행철강하도"/>
      <sheetName val="터널굴착단산"/>
      <sheetName val="장약패턴90M2"/>
      <sheetName val="토공산근"/>
      <sheetName val="단가산출근거"/>
      <sheetName val="터널구조물산근"/>
      <sheetName val="도로구조물산근"/>
      <sheetName val="Sheet1"/>
      <sheetName val="Sheet2"/>
      <sheetName val="Sheet3"/>
      <sheetName val="2004년 공정표(터널공)"/>
      <sheetName val="2004년 공정표(토공,배수구조물)"/>
      <sheetName val="공종별 수량"/>
      <sheetName val="현황"/>
      <sheetName val="현황(1공구)"/>
      <sheetName val="현황(2공구)"/>
      <sheetName val="현황(3공구)"/>
      <sheetName val="간지"/>
      <sheetName val="1공구 단가 (정원)"/>
      <sheetName val="1공구 단가 (산광)"/>
      <sheetName val="1공구 단가 (용호)"/>
      <sheetName val="간지 (2)"/>
      <sheetName val="2공구 단가(인성)"/>
      <sheetName val="2공구 단가(대동)"/>
      <sheetName val="2공구 단가(산광)"/>
      <sheetName val="구조물공수량명세서"/>
      <sheetName val="공사비"/>
      <sheetName val="단가산출"/>
      <sheetName val="일위대가"/>
      <sheetName val="가드레일산근"/>
      <sheetName val="수량집계표"/>
      <sheetName val="수량"/>
      <sheetName val="단가비교"/>
      <sheetName val="적용2002"/>
      <sheetName val="중기"/>
      <sheetName val="갑"/>
      <sheetName val="2공구(갑)"/>
      <sheetName val="2공구(을)"/>
      <sheetName val="선급금공제"/>
      <sheetName val="70%"/>
      <sheetName val="1_2공구원가계산서"/>
      <sheetName val="원가계산서"/>
      <sheetName val="중기조종사 단위단가"/>
      <sheetName val="설계"/>
      <sheetName val="토공유동표(전체.당초)"/>
      <sheetName val="데이타"/>
      <sheetName val="식재인부"/>
      <sheetName val="내역서"/>
      <sheetName val="기초단가"/>
      <sheetName val="공사비집계"/>
      <sheetName val="증감내역서"/>
      <sheetName val="일위집계(기존)"/>
      <sheetName val="#REF"/>
      <sheetName val="지급자재"/>
      <sheetName val="DANGA"/>
      <sheetName val="퍼스트"/>
      <sheetName val="원가"/>
      <sheetName val="교대(A1-A2)"/>
      <sheetName val="식재"/>
      <sheetName val="시설물"/>
      <sheetName val="식재출력용"/>
      <sheetName val="유지관리"/>
      <sheetName val="단가"/>
      <sheetName val="여과지동"/>
      <sheetName val="기초자료"/>
      <sheetName val="도급내역서(한줄)"/>
      <sheetName val="내역"/>
      <sheetName val="자재단가"/>
      <sheetName val="잔수량(작성)"/>
      <sheetName val="하수급견적대비"/>
      <sheetName val="95조경공"/>
      <sheetName val="투찰내역"/>
      <sheetName val="노임"/>
      <sheetName val="공정집계_국별"/>
      <sheetName val="입찰품의서"/>
      <sheetName val="을 2"/>
      <sheetName val="을 1"/>
      <sheetName val="산출내역서집계표"/>
      <sheetName val="테이블"/>
      <sheetName val="자재일위(경)"/>
      <sheetName val="코드표"/>
      <sheetName val="공사비증감"/>
      <sheetName val="Sheet22"/>
      <sheetName val="집계표"/>
      <sheetName val="수곡내역"/>
      <sheetName val="적현로"/>
      <sheetName val="DATE"/>
      <sheetName val="광주운남을"/>
      <sheetName val="수량산출서"/>
      <sheetName val="2.대외공문"/>
      <sheetName val="ESC(K치)"/>
      <sheetName val="일일"/>
      <sheetName val="사업관리"/>
      <sheetName val="터파기및재료"/>
      <sheetName val="원가현황"/>
      <sheetName val="기흥하도용"/>
      <sheetName val="1단계"/>
      <sheetName val="설계예산"/>
      <sheetName val="화재 탐지 설비"/>
      <sheetName val="설비"/>
      <sheetName val="JUCKEYK"/>
      <sheetName val="시설물일위"/>
      <sheetName val="가설공사"/>
      <sheetName val="단가결정"/>
      <sheetName val="내역아"/>
      <sheetName val="울타리"/>
      <sheetName val="저"/>
      <sheetName val="배수내역"/>
      <sheetName val="투찰"/>
      <sheetName val="헐기"/>
      <sheetName val="인건비"/>
      <sheetName val="기계경비(시간당)"/>
      <sheetName val="수량산출"/>
      <sheetName val="원가계산(2)"/>
      <sheetName val="입찰안"/>
      <sheetName val="토적표"/>
      <sheetName val="2련간지"/>
      <sheetName val="2월분"/>
      <sheetName val="AS포장복구 "/>
      <sheetName val="내역서(교량)전체"/>
      <sheetName val="준검 내역서"/>
      <sheetName val="원가계산서(변경)"/>
      <sheetName val="기"/>
      <sheetName val="전선(총)"/>
      <sheetName val="수목데이타"/>
      <sheetName val="기성내역"/>
      <sheetName val="적격점수&lt;300억미만&gt;"/>
      <sheetName val="9GNG운반"/>
      <sheetName val="◀암거위치"/>
      <sheetName val="노무비"/>
      <sheetName val="변경내역"/>
      <sheetName val="경비"/>
      <sheetName val="다곡2교"/>
      <sheetName val="기초코드"/>
      <sheetName val="입찰"/>
      <sheetName val="현경"/>
      <sheetName val="DATA"/>
      <sheetName val="남평내역"/>
      <sheetName val="토목을"/>
      <sheetName val="A-4"/>
      <sheetName val="총괄내역서"/>
      <sheetName val="관급"/>
      <sheetName val="FILE1"/>
      <sheetName val="부대내역"/>
      <sheetName val="토공(1)"/>
      <sheetName val="차수공(1)"/>
      <sheetName val="원도급"/>
      <sheetName val="하도급"/>
      <sheetName val="2000년1차"/>
      <sheetName val="목차"/>
      <sheetName val="총괄집계표"/>
      <sheetName val="전체"/>
      <sheetName val="소야공정계획표"/>
      <sheetName val="위치조서"/>
      <sheetName val="산출근거"/>
      <sheetName val="금호"/>
      <sheetName val="2004년_공정표(터널공)"/>
      <sheetName val="2004년_공정표(토공,배수구조물)"/>
      <sheetName val="공종별_수량"/>
      <sheetName val="1공구_단가_(정원)"/>
      <sheetName val="1공구_단가_(산광)"/>
      <sheetName val="1공구_단가_(용호)"/>
      <sheetName val="간지_(2)"/>
      <sheetName val="2공구_단가(인성)"/>
      <sheetName val="2공구_단가(대동)"/>
      <sheetName val="2공구_단가(산광)"/>
      <sheetName val="중기조종사_단위단가"/>
      <sheetName val="토공유동표(전체_당초)"/>
      <sheetName val="BID"/>
      <sheetName val="단가산출서"/>
      <sheetName val="총괄표"/>
      <sheetName val="중기솔뇨"/>
      <sheetName val="앵커구조계산"/>
      <sheetName val="제출내역 (2)"/>
      <sheetName val="대전-교대(A1-A2)"/>
      <sheetName val="전체내역"/>
      <sheetName val="기본설계기준"/>
      <sheetName val="배수관연장조서"/>
      <sheetName val="안양동교 1안"/>
      <sheetName val="백암비스타내역"/>
      <sheetName val="공통가설"/>
      <sheetName val="내역서 (2)"/>
      <sheetName val="단가일람"/>
      <sheetName val="조경일람"/>
      <sheetName val="노임단가"/>
      <sheetName val="총공사내역서"/>
      <sheetName val="점수계산1-2"/>
      <sheetName val="단가산출서(기계)"/>
      <sheetName val="C3"/>
      <sheetName val="S0"/>
      <sheetName val="감가상각"/>
      <sheetName val="우수공,맨홀,집수정"/>
      <sheetName val="2_대외공문"/>
      <sheetName val="을_2"/>
      <sheetName val="을_1"/>
      <sheetName val="화재_탐지_설비"/>
      <sheetName val="AS포장복구_"/>
      <sheetName val="중기명"/>
      <sheetName val="주민번호"/>
      <sheetName val="본선토량운반계산서(1)0"/>
      <sheetName val="98수문일위"/>
      <sheetName val="시화점실행"/>
      <sheetName val="명세표(콘크리트) (3)"/>
      <sheetName val="기자재비"/>
      <sheetName val="일위대가목록"/>
      <sheetName val="토사(PE)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Sheet5"/>
      <sheetName val="내역5"/>
      <sheetName val="말뚝설계"/>
      <sheetName val="설계조건"/>
      <sheetName val="교각계산"/>
      <sheetName val="일위목록"/>
      <sheetName val="1공구원가계산서"/>
      <sheetName val="품셈TABLE"/>
      <sheetName val="대비2"/>
      <sheetName val="CT"/>
      <sheetName val="이월"/>
      <sheetName val="A1"/>
      <sheetName val="06 일위대가목록"/>
      <sheetName val="노무,재료"/>
      <sheetName val="맨홀수량산출"/>
      <sheetName val="일위대가목차"/>
      <sheetName val="백호우계수"/>
      <sheetName val="현장별"/>
      <sheetName val="날개벽(좌,우=45도,75도)"/>
      <sheetName val="물가대비표"/>
      <sheetName val="요율"/>
      <sheetName val="FB25JN"/>
      <sheetName val="3련 BOX"/>
      <sheetName val="간선"/>
      <sheetName val="명세서"/>
      <sheetName val="Sheet1 (2)"/>
      <sheetName val="맨홀수량산출(A-LINE)"/>
      <sheetName val="롤러"/>
      <sheetName val="총집계표"/>
      <sheetName val="내역원본"/>
      <sheetName val="단면치수"/>
      <sheetName val="맨홀토공(3)"/>
      <sheetName val="우선실시설계(토목)"/>
      <sheetName val="우선실시설계(건축)"/>
      <sheetName val="2공구하도급내역서"/>
      <sheetName val="VOR"/>
      <sheetName val="제품현황"/>
      <sheetName val="PAY2002"/>
      <sheetName val="날개벽수량표"/>
      <sheetName val="투찰금액"/>
      <sheetName val="평가데이터"/>
      <sheetName val="일위_파일"/>
      <sheetName val="일위대가표"/>
      <sheetName val="현장관리비"/>
      <sheetName val="수량집계"/>
      <sheetName val="시노"/>
      <sheetName val="ABUT수량-A1"/>
      <sheetName val="공종"/>
      <sheetName val="S9"/>
      <sheetName val="S14"/>
      <sheetName val="신고조서"/>
      <sheetName val="배수공"/>
      <sheetName val="대림경상68억"/>
      <sheetName val="원가서"/>
      <sheetName val="공사기본내용입력"/>
      <sheetName val="코드"/>
      <sheetName val="샌딩 에폭시 도장"/>
      <sheetName val="2004년䀠공정표(터널공)"/>
      <sheetName val="적용2042"/>
      <sheetName val="산출내역(4월)"/>
      <sheetName val="산출내역(5월) (2)"/>
      <sheetName val="방수"/>
      <sheetName val="학생내역"/>
      <sheetName val="하남내역"/>
      <sheetName val="건축내역"/>
      <sheetName val="내역(중앙)"/>
      <sheetName val="96노임기준"/>
      <sheetName val="식재일위대가"/>
      <sheetName val="갑지"/>
      <sheetName val="가중치"/>
      <sheetName val="물가시세표"/>
      <sheetName val="inputdata"/>
      <sheetName val="터널조도"/>
      <sheetName val="200"/>
      <sheetName val="실행간접비"/>
      <sheetName val="일위대가(1)"/>
      <sheetName val="guard(mac)"/>
      <sheetName val="4)유동표"/>
      <sheetName val="흥양2교토공집계표"/>
      <sheetName val="데리네이타현황"/>
      <sheetName val="수로BOX"/>
      <sheetName val="초곡1교(일반)"/>
      <sheetName val="일반수량총괄집계"/>
      <sheetName val="단위수량"/>
      <sheetName val="견적"/>
      <sheetName val="실행내역서"/>
      <sheetName val="장비단가"/>
      <sheetName val="준공조서갑지"/>
      <sheetName val="자금총괄"/>
      <sheetName val="예산명세서"/>
      <sheetName val="증감대비"/>
      <sheetName val="간접(90)"/>
      <sheetName val="날개벽"/>
      <sheetName val="플랜트 설치"/>
      <sheetName val="당사실시1"/>
      <sheetName val="목록"/>
      <sheetName val="금융비용"/>
      <sheetName val="6차2회변경내역서"/>
      <sheetName val="Mc1"/>
      <sheetName val="노임 단가"/>
      <sheetName val="진주방향"/>
      <sheetName val="T13(P68~72,78)"/>
      <sheetName val="자재단가비교표"/>
      <sheetName val="운반공"/>
      <sheetName val="Macro1"/>
      <sheetName val="옥외외등집계표"/>
      <sheetName val="우석문틀"/>
      <sheetName val="일용노무비지급명세서(7)"/>
      <sheetName val="중기가동(7)"/>
      <sheetName val="주요물량"/>
      <sheetName val="타공종이기"/>
      <sheetName val="입적표"/>
      <sheetName val="내역(창신)"/>
      <sheetName val="1-41_관부설공산출"/>
      <sheetName val="일위(토목)"/>
      <sheetName val="#2정산"/>
      <sheetName val="6공구(당초)"/>
      <sheetName val="내역서2안"/>
      <sheetName val="가설공사비"/>
      <sheetName val="도로구조공사비"/>
      <sheetName val="도로토공공사비"/>
      <sheetName val="여수토공사비"/>
      <sheetName val="차액보증"/>
      <sheetName val="옹벽수량집계"/>
      <sheetName val="교대(A1)"/>
      <sheetName val="형식-1"/>
      <sheetName val="정거장"/>
      <sheetName val="길내기"/>
      <sheetName val="콘크리트타설집계표"/>
      <sheetName val="조작대(18)"/>
      <sheetName val="교각토공"/>
      <sheetName val="변경증감내역서"/>
      <sheetName val="sand토적"/>
      <sheetName val="가시설공(1)"/>
      <sheetName val="안정검토"/>
      <sheetName val="프랜트면허"/>
      <sheetName val="토목주소"/>
      <sheetName val="기본단가표"/>
      <sheetName val="교통대책내역"/>
      <sheetName val="주안3차A-A"/>
      <sheetName val="앵커(3안)"/>
      <sheetName val="참조자료"/>
      <sheetName val="기계경비"/>
      <sheetName val="토공"/>
      <sheetName val="설계예산서"/>
      <sheetName val="단가 및 재료비"/>
      <sheetName val="중기사용료산출근거"/>
      <sheetName val="수주현황2월"/>
      <sheetName val="공통단가"/>
      <sheetName val="원,1,2차물량"/>
      <sheetName val="산수배수"/>
      <sheetName val="1-3.조건,바닥판 "/>
      <sheetName val="포장(수량)-관로부"/>
      <sheetName val="top"/>
      <sheetName val="사급자재"/>
      <sheetName val="바닥판"/>
      <sheetName val="실행"/>
      <sheetName val="노임이"/>
      <sheetName val="G.R300경비"/>
      <sheetName val="팔당터널(1공구)"/>
      <sheetName val="버스운행안내"/>
      <sheetName val="집 계 표"/>
      <sheetName val="토목공사"/>
      <sheetName val="잡비"/>
      <sheetName val="구조물공"/>
      <sheetName val="부대공"/>
      <sheetName val="포장공"/>
      <sheetName val="노무비단가"/>
      <sheetName val="골조시행"/>
      <sheetName val="신우"/>
      <sheetName val="신천3호용수로"/>
      <sheetName val="99총공사내역서"/>
      <sheetName val="전문품의"/>
      <sheetName val="단위량당중기"/>
      <sheetName val="자재일람"/>
      <sheetName val="조명시설"/>
      <sheetName val="원가계산서 (2)"/>
      <sheetName val="구조물터파기수량집계"/>
      <sheetName val="측구터파기공수량집계"/>
      <sheetName val="배수공 시멘트 및 골재량 산출"/>
      <sheetName val="적용기준"/>
      <sheetName val="★도급내역"/>
      <sheetName val="보강공(내역)"/>
      <sheetName val="본공사"/>
      <sheetName val="입찰보고"/>
      <sheetName val="SG"/>
      <sheetName val="4.2유효폭의 계산"/>
      <sheetName val="일위대가(가설)"/>
      <sheetName val="사다리"/>
      <sheetName val="역공종"/>
      <sheetName val="수량산출목록표"/>
      <sheetName val="상세"/>
      <sheetName val="JUCK"/>
      <sheetName val="옹벽철근"/>
      <sheetName val="맨홀수량"/>
      <sheetName val="원하대비"/>
      <sheetName val="MC&amp;다변화"/>
      <sheetName val="유림총괄"/>
      <sheetName val="원안"/>
      <sheetName val="출력!내역서"/>
      <sheetName val="소화실적"/>
      <sheetName val="Sheet6"/>
      <sheetName val="수량명세서"/>
      <sheetName val="원내역"/>
      <sheetName val="표준차도부연장집계-ASP"/>
      <sheetName val="화해(함평)"/>
      <sheetName val="화해(장성)"/>
      <sheetName val="1공구_단가_(정원)1"/>
      <sheetName val="1공구_단가_(산광)1"/>
      <sheetName val="1공구_단가_(용호)1"/>
      <sheetName val="간지_(2)1"/>
      <sheetName val="2공구_단가(인성)1"/>
      <sheetName val="2공구_단가(대동)1"/>
      <sheetName val="2공구_단가(산광)1"/>
      <sheetName val="2004년_공정표(터널공)1"/>
      <sheetName val="2004년_공정표(토공,배수구조물)1"/>
      <sheetName val="공종별_수량1"/>
      <sheetName val="정부노임단가"/>
      <sheetName val="기초"/>
      <sheetName val="통장출금액"/>
      <sheetName val="실행내역서(DCU)"/>
      <sheetName val="단가표"/>
      <sheetName val="공정분류"/>
      <sheetName val="TIE-IN"/>
      <sheetName val=" 갑지"/>
      <sheetName val="운반비"/>
      <sheetName val="포장공수량집계표"/>
      <sheetName val="단가조사"/>
      <sheetName val="98지급계획"/>
      <sheetName val="전신환매도율"/>
      <sheetName val="개요"/>
      <sheetName val="시행예산"/>
      <sheetName val="건축-물가변동"/>
      <sheetName val="날개벽(시점좌측)"/>
      <sheetName val="대치판정"/>
      <sheetName val="시점교대"/>
      <sheetName val="관리,공감"/>
      <sheetName val="C10집계2"/>
      <sheetName val="기계경비일람"/>
      <sheetName val="장비가동"/>
      <sheetName val="상-교대(A1-A2)"/>
      <sheetName val="인부신상자료"/>
      <sheetName val="명일작업계획 (3)"/>
      <sheetName val="건설산출"/>
      <sheetName val="nys"/>
      <sheetName val="월명지여방"/>
      <sheetName val="원가산출서"/>
      <sheetName val="완도-군외"/>
      <sheetName val="A LINE"/>
      <sheetName val="규준틀"/>
      <sheetName val="시작4"/>
      <sheetName val="기계data"/>
      <sheetName val="추가예산"/>
      <sheetName val="부표총괄"/>
      <sheetName val="일반수량"/>
      <sheetName val="오산운암"/>
      <sheetName val="제경비"/>
      <sheetName val="98NS-N"/>
      <sheetName val="금속및금속창호"/>
      <sheetName val="가시설"/>
      <sheetName val="우수맨홀공제단위수량"/>
      <sheetName val="원형1호맨홀토공수량"/>
      <sheetName val="철거산출근거"/>
      <sheetName val="공통(20-91)"/>
      <sheetName val="확약서"/>
      <sheetName val="남양내역"/>
      <sheetName val="관로공표지"/>
      <sheetName val="말뚝지지력산정"/>
      <sheetName val="화설내"/>
      <sheetName val="표지"/>
      <sheetName val="호표"/>
      <sheetName val="1차"/>
      <sheetName val="2000전체분"/>
      <sheetName val="MOTOR"/>
      <sheetName val="우수"/>
      <sheetName val="BOX"/>
      <sheetName val="단면 (2)"/>
      <sheetName val="교각1"/>
      <sheetName val="COPING"/>
      <sheetName val="1.설계기준"/>
      <sheetName val="I.설계조건"/>
      <sheetName val="주형"/>
      <sheetName val="3.바닥판설계"/>
      <sheetName val="1.설계조건"/>
      <sheetName val="가설건물"/>
      <sheetName val="견적의뢰서"/>
      <sheetName val="건강보험 표준보수월액 조견표(04년도)"/>
      <sheetName val="국민연금 표준보수월액 조견표(04년도)"/>
      <sheetName val="물집"/>
      <sheetName val="공구"/>
      <sheetName val="(A)내역서"/>
      <sheetName val="이토변실(A3-LINE)"/>
      <sheetName val="b_balju"/>
      <sheetName val="자재운반단가일람표"/>
      <sheetName val="P-산#1-1(WOWA1)"/>
      <sheetName val="가스"/>
      <sheetName val="직노"/>
      <sheetName val="건축내역서"/>
      <sheetName val="을"/>
      <sheetName val="갑지(추정)"/>
      <sheetName val="약품공급2"/>
      <sheetName val="분전함신설"/>
      <sheetName val="접지1종"/>
      <sheetName val="강병규"/>
      <sheetName val="cable-data"/>
      <sheetName val="월별수입"/>
      <sheetName val="수량산출서-2"/>
      <sheetName val="NOMUBI"/>
      <sheetName val="토적계산"/>
      <sheetName val="INDEX"/>
      <sheetName val="A2"/>
      <sheetName val="대창(장성)"/>
      <sheetName val="감액총괄표"/>
      <sheetName val="시운전연료비"/>
      <sheetName val="폐수토목내역서"/>
      <sheetName val="돈암사업"/>
      <sheetName val="실행(ALT1)"/>
      <sheetName val="TEL"/>
      <sheetName val="자료"/>
      <sheetName val="할증 "/>
      <sheetName val="일반부표"/>
      <sheetName val="중기목록"/>
      <sheetName val="자재목록"/>
      <sheetName val="단가목록"/>
      <sheetName val="덤프트럭계수"/>
      <sheetName val="이식운반"/>
      <sheetName val="밸브설치"/>
      <sheetName val="토량산출서"/>
      <sheetName val="괴목육교"/>
      <sheetName val="1~9 하중계산"/>
      <sheetName val="1~6 설계조건...."/>
      <sheetName val="주요항목별"/>
      <sheetName val="시운전연료"/>
      <sheetName val="수자재단위당"/>
      <sheetName val="MEXICO-C"/>
      <sheetName val="Total"/>
      <sheetName val="하중계산"/>
      <sheetName val="기본내용"/>
      <sheetName val="미장"/>
      <sheetName val="카렌스센터계량기설치공사"/>
      <sheetName val="그레이더"/>
      <sheetName val="세대기타미장"/>
      <sheetName val="세대벽체미장"/>
      <sheetName val="물류최종8월7"/>
      <sheetName val="인천제철"/>
      <sheetName val="공종별집계표(창고-52평)"/>
      <sheetName val="EQUIPMENT -2"/>
      <sheetName val="7.공정표"/>
      <sheetName val="삭제금지단가"/>
      <sheetName val="민감도"/>
      <sheetName val="산출내역서"/>
      <sheetName val="일용노임단가"/>
      <sheetName val="역T형옹벽단위수량"/>
      <sheetName val="콘_재료분리(1)"/>
      <sheetName val="당초명세(평)"/>
      <sheetName val="입찰견적보고서"/>
      <sheetName val="설비내역서"/>
      <sheetName val="전기내역서"/>
      <sheetName val="예정공정표(4차)"/>
      <sheetName val="설계예산서(5차)"/>
      <sheetName val="단산"/>
      <sheetName val="기초1"/>
      <sheetName val="일위"/>
      <sheetName val="미지급청구(01월분) "/>
      <sheetName val="＃호안블록"/>
      <sheetName val="설계기준"/>
      <sheetName val="내역1"/>
      <sheetName val="용선 C.L"/>
      <sheetName val="(2)자금(신용)"/>
      <sheetName val="산근목록"/>
      <sheetName val="내역서단가산출용"/>
      <sheetName val="품"/>
      <sheetName val="덕전리"/>
      <sheetName val="6PILE  (돌출)"/>
      <sheetName val="전산소모"/>
      <sheetName val="공제량"/>
      <sheetName val="기초일위대가"/>
      <sheetName val="단가대비표"/>
      <sheetName val="일위대가-01"/>
      <sheetName val="NB - A"/>
      <sheetName val="선정요령"/>
      <sheetName val="기계내역"/>
      <sheetName val="ⴭⴭⴭⴭⴭ"/>
      <sheetName val="준검_내역서"/>
      <sheetName val="1차증가원가계산"/>
      <sheetName val="제직재"/>
      <sheetName val="위치"/>
      <sheetName val="N賃率-職"/>
      <sheetName val="치수표"/>
      <sheetName val="기안"/>
      <sheetName val="설-원가"/>
      <sheetName val="산근(1)"/>
      <sheetName val="소요자재"/>
      <sheetName val="제경집계"/>
      <sheetName val="WORK"/>
      <sheetName val="도급"/>
      <sheetName val="REDUCER"/>
      <sheetName val="WE'T"/>
      <sheetName val="주방환기"/>
      <sheetName val="공내역서"/>
      <sheetName val="기초자료입력"/>
      <sheetName val="s"/>
      <sheetName val="원가 (2)"/>
      <sheetName val="입력(NO PRINT)"/>
      <sheetName val="유치원내역"/>
      <sheetName val="건축"/>
      <sheetName val="내역서(총)"/>
      <sheetName val="환율change"/>
      <sheetName val="잡철물"/>
      <sheetName val="옥외배관기본공량"/>
      <sheetName val="견적정보"/>
      <sheetName val="CONCRETE"/>
      <sheetName val="정보"/>
      <sheetName val="견적대비표"/>
      <sheetName val="Y-WORK"/>
      <sheetName val="4 LINE"/>
      <sheetName val="7 th"/>
      <sheetName val="건축(을)"/>
      <sheetName val="실행내역서 "/>
      <sheetName val="설계내역서"/>
      <sheetName val="IT-BAT"/>
      <sheetName val="Customer Databas"/>
      <sheetName val="GRDBS"/>
      <sheetName val="전기실-1"/>
      <sheetName val="unit 4"/>
      <sheetName val="예총"/>
      <sheetName val="견적을지"/>
      <sheetName val="확산동"/>
      <sheetName val="구리토평1전기"/>
      <sheetName val="일위대가(건축)"/>
      <sheetName val="2.냉난방설비공사"/>
      <sheetName val="7.자동제어공사"/>
      <sheetName val="실행내역(수정본)"/>
      <sheetName val="4.내역"/>
      <sheetName val="산근"/>
      <sheetName val="CAPVC"/>
      <sheetName val="음료실행"/>
      <sheetName val="갑지1"/>
      <sheetName val="배명(단가)"/>
      <sheetName val="인사자료총집계"/>
      <sheetName val="실행내역"/>
      <sheetName val="연돌일위집계"/>
      <sheetName val="소비자가"/>
      <sheetName val="물량산출근거"/>
      <sheetName val="시멘트"/>
      <sheetName val="노원열병합  건축공사기성내역서"/>
      <sheetName val="FANDBS"/>
      <sheetName val="1.1설계기준"/>
      <sheetName val="12월"/>
      <sheetName val="GRDATA"/>
      <sheetName val="SHAFTDBSE"/>
      <sheetName val="실행(표지,갑,을)"/>
      <sheetName val="개인별 순위표"/>
      <sheetName val="EJ"/>
      <sheetName val="FACTOR"/>
      <sheetName val="Xunit (단위환산)"/>
      <sheetName val="WING3"/>
      <sheetName val="설계명세서"/>
      <sheetName val="입력"/>
      <sheetName val="수리결과"/>
      <sheetName val="설직재-1"/>
      <sheetName val="도장"/>
      <sheetName val="FAB별"/>
      <sheetName val="수로교총재료집계"/>
      <sheetName val="총괄-1"/>
      <sheetName val="관급자재"/>
      <sheetName val="관급자재(입력)"/>
      <sheetName val="견적서을2"/>
      <sheetName val="공종별"/>
      <sheetName val="_갑지"/>
      <sheetName val="수량산근(출력X)"/>
      <sheetName val="표준화수량집계표(출력X)"/>
      <sheetName val="품셈총괄(출력X)"/>
      <sheetName val="수정계획3"/>
      <sheetName val="일위(철거)"/>
      <sheetName val="직재"/>
      <sheetName val="부안일위"/>
      <sheetName val="strut type"/>
      <sheetName val="일반자재"/>
      <sheetName val="배관배선 단가조사"/>
      <sheetName val="음성방향"/>
      <sheetName val="조건표"/>
      <sheetName val="제2호단위수량"/>
      <sheetName val="주요측점"/>
      <sheetName val="마산방향"/>
      <sheetName val="C.배수관공"/>
      <sheetName val="단가대비표 (2)"/>
      <sheetName val="공통가설공사"/>
      <sheetName val="영업소실적"/>
      <sheetName val="01상노임"/>
      <sheetName val="공사개요"/>
      <sheetName val="t2s-2"/>
      <sheetName val="철근량"/>
      <sheetName val="투찰판"/>
      <sheetName val="의료보험료율"/>
      <sheetName val="가로등기초"/>
      <sheetName val="노임DB-출역(5월)"/>
      <sheetName val="1.외주공사"/>
      <sheetName val="2.직영공사"/>
      <sheetName val="공량산출서"/>
      <sheetName val="2"/>
      <sheetName val="신공항A-9(원가수정)"/>
      <sheetName val="검토내역서"/>
      <sheetName val="초"/>
      <sheetName val="AQL(0.65)"/>
      <sheetName val="개산공사비"/>
      <sheetName val="ilch"/>
      <sheetName val="암거"/>
      <sheetName val="상촌2교-일반수량집계"/>
      <sheetName val="집수A"/>
      <sheetName val="96보완계획7.12"/>
      <sheetName val="1-3_조건,바닥판_"/>
      <sheetName val="3월집계"/>
      <sheetName val="공정보할"/>
      <sheetName val="기계(병원)"/>
      <sheetName val="용접자료"/>
      <sheetName val="1"/>
      <sheetName val="10"/>
      <sheetName val="11"/>
      <sheetName val="12"/>
      <sheetName val="13"/>
      <sheetName val="14"/>
      <sheetName val="15"/>
      <sheetName val="16"/>
      <sheetName val="3"/>
      <sheetName val="4"/>
      <sheetName val="5"/>
      <sheetName val="6"/>
      <sheetName val="7"/>
      <sheetName val="8"/>
      <sheetName val="9"/>
      <sheetName val="유원장"/>
      <sheetName val="2006년노임단가"/>
      <sheetName val="방호시설검토"/>
      <sheetName val="2.입력sheet"/>
      <sheetName val="SLAB&quot;1&quot;"/>
      <sheetName val="옥외등신설"/>
      <sheetName val="저케CV22신설"/>
      <sheetName val="저케CV38신설"/>
      <sheetName val="저케CV8신설"/>
      <sheetName val="접지3종"/>
      <sheetName val="문학간접"/>
      <sheetName val="실내건축일위대가"/>
      <sheetName val="을부담운반비"/>
      <sheetName val="열차제어동"/>
      <sheetName val="전기성능동"/>
      <sheetName val="차량시스템인자"/>
      <sheetName val="차량부품동"/>
      <sheetName val="대비"/>
      <sheetName val="연결임시"/>
      <sheetName val="총원가계산서(요율)"/>
      <sheetName val="0226"/>
      <sheetName val="Resource"/>
      <sheetName val="네고율"/>
      <sheetName val="1.우편집중내역서"/>
      <sheetName val="북부"/>
      <sheetName val="청 구"/>
      <sheetName val="1. H2SO4_SUPPLY"/>
      <sheetName val="단가대비표(SYS)"/>
      <sheetName val="제조노임"/>
      <sheetName val="기준"/>
      <sheetName val="토목"/>
      <sheetName val="원본자재"/>
      <sheetName val="내역서(일괄적용)"/>
      <sheetName val="설계서을"/>
      <sheetName val="총 괄 표"/>
      <sheetName val="노임단가 및 기계경비"/>
      <sheetName val="환경평가"/>
      <sheetName val="인구"/>
      <sheetName val="맨홀토공"/>
      <sheetName val="차선도색-연장,수량(1)"/>
      <sheetName val="SHL"/>
      <sheetName val="2.1  노무비 평균단가산출"/>
      <sheetName val="전기"/>
      <sheetName val="갈현동"/>
      <sheetName val="일반문틀 설치"/>
      <sheetName val="스텐문틀설치"/>
      <sheetName val="남양구조시험동"/>
      <sheetName val="MAT"/>
      <sheetName val="5직접"/>
      <sheetName val="조작대(1연)"/>
      <sheetName val="국산화"/>
      <sheetName val="조건"/>
      <sheetName val="주관사업"/>
      <sheetName val="유리"/>
      <sheetName val="철물"/>
      <sheetName val="45,46"/>
      <sheetName val="계약서"/>
      <sheetName val="연결관암거"/>
      <sheetName val="기둥(원형)"/>
      <sheetName val="기초공"/>
      <sheetName val="적상기초자료"/>
      <sheetName val="본사인상전"/>
      <sheetName val="효율표"/>
      <sheetName val="우수공"/>
      <sheetName val="IBASE"/>
      <sheetName val="건              축"/>
      <sheetName val="참고사항"/>
      <sheetName val="그림"/>
      <sheetName val="인상효1"/>
      <sheetName val="골조"/>
      <sheetName val="Linelev4"/>
      <sheetName val="2. 주요공지（主要公告）"/>
      <sheetName val="우수관로(터파기)"/>
      <sheetName val="우수맨홀산출"/>
      <sheetName val="우수받이"/>
      <sheetName val="대목"/>
      <sheetName val="행정정보시스템현황표가로"/>
      <sheetName val="설비견적"/>
      <sheetName val="8-1"/>
      <sheetName val="S&amp;R"/>
      <sheetName val="수요"/>
      <sheetName val="wall"/>
      <sheetName val="노면및방향"/>
      <sheetName val="구조     ."/>
      <sheetName val="덕천2교"/>
      <sheetName val="실행간접비용"/>
      <sheetName val="맨홀조서"/>
      <sheetName val="가실행 내역서"/>
      <sheetName val="수입"/>
      <sheetName val="청천내"/>
      <sheetName val="보도포장연장조서-표준차도부"/>
      <sheetName val="표준차도부연장조서-ASP"/>
      <sheetName val="일위대가1"/>
      <sheetName val="지구단위계획"/>
      <sheetName val="품셈표"/>
      <sheetName val="기둥"/>
      <sheetName val="저판(버림100)"/>
      <sheetName val="토공(우물통,기타) "/>
      <sheetName val="변경집계2"/>
      <sheetName val="사급비"/>
      <sheetName val="XL4Poppy"/>
      <sheetName val="밧데리"/>
      <sheetName val="소특"/>
      <sheetName val="금액내역서"/>
      <sheetName val="CLAUSE"/>
      <sheetName val="기본일위"/>
      <sheetName val="(당평)자재"/>
      <sheetName val="sh1"/>
      <sheetName val="견적대비"/>
      <sheetName val="상수구조화편집부표"/>
      <sheetName val="생물반응조"/>
      <sheetName val="특2호하천산근"/>
      <sheetName val="특2호부관하천산근"/>
      <sheetName val="경율산정.XLS"/>
      <sheetName val="분양금할인"/>
      <sheetName val="계림(함평)"/>
      <sheetName val="계림(장성)"/>
      <sheetName val="단중표"/>
      <sheetName val="CALENDAR"/>
      <sheetName val="단면치수기입"/>
      <sheetName val="문10"/>
      <sheetName val="TOTAL_BOQ"/>
      <sheetName val="배수관공"/>
      <sheetName val="Macro3"/>
      <sheetName val="가로등내역서"/>
    </sheetNames>
    <sheetDataSet>
      <sheetData sheetId="0" refreshError="1"/>
      <sheetData sheetId="1" refreshError="1">
        <row r="5">
          <cell r="D5">
            <v>515989155</v>
          </cell>
        </row>
        <row r="31">
          <cell r="D31">
            <v>4532691</v>
          </cell>
        </row>
      </sheetData>
      <sheetData sheetId="2" refreshError="1"/>
      <sheetData sheetId="3">
        <row r="5">
          <cell r="D5">
            <v>515989155</v>
          </cell>
        </row>
      </sheetData>
      <sheetData sheetId="4">
        <row r="5">
          <cell r="D5">
            <v>515989155</v>
          </cell>
        </row>
      </sheetData>
      <sheetData sheetId="5" refreshError="1"/>
      <sheetData sheetId="6">
        <row r="174">
          <cell r="F174">
            <v>598915604.60000002</v>
          </cell>
        </row>
      </sheetData>
      <sheetData sheetId="7">
        <row r="174">
          <cell r="F174">
            <v>598915604.60000002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74">
          <cell r="F174">
            <v>598915604.60000002</v>
          </cell>
        </row>
      </sheetData>
      <sheetData sheetId="19">
        <row r="174">
          <cell r="F174">
            <v>598915604.60000002</v>
          </cell>
        </row>
      </sheetData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HMEN"/>
      <sheetName val="#REF"/>
      <sheetName val="건축내역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자료"/>
      <sheetName val="교대"/>
      <sheetName val="일위대가표"/>
      <sheetName val="#REF"/>
      <sheetName val="노무비"/>
      <sheetName val="전기일위목록"/>
    </sheetNames>
    <sheetDataSet>
      <sheetData sheetId="0"/>
      <sheetData sheetId="1"/>
      <sheetData sheetId="2"/>
      <sheetData sheetId="3" refreshError="1"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</row>
        <row r="16">
          <cell r="O16" t="str">
            <v>노 체</v>
          </cell>
          <cell r="P16" t="str">
            <v>M³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</row>
        <row r="24">
          <cell r="O24" t="str">
            <v>풍화암</v>
          </cell>
          <cell r="P24" t="str">
            <v>M³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설계설명서"/>
      <sheetName val="갑지"/>
      <sheetName val="총괄내역서"/>
      <sheetName val="내역서"/>
      <sheetName val="일위대가"/>
      <sheetName val="사급자재대"/>
      <sheetName val="단가산출서"/>
      <sheetName val="중기기초자료"/>
      <sheetName val="중기경비"/>
      <sheetName val="정부노임"/>
      <sheetName val="교통관리계획수립비용산출"/>
      <sheetName val="Sheet1"/>
      <sheetName val="Sheet2"/>
      <sheetName val="Sheet3"/>
      <sheetName val="(C)원내역"/>
      <sheetName val="하조서"/>
      <sheetName val="총괄표"/>
      <sheetName val="가시설(TYPE-A)"/>
      <sheetName val="1-1평균터파기고(1)"/>
      <sheetName val="sw1"/>
      <sheetName val="NOMUBI"/>
      <sheetName val="토공사"/>
      <sheetName val="준설량산정표"/>
      <sheetName val="sub"/>
      <sheetName val="노임단가명세표"/>
      <sheetName val="1호맨홀수량산출"/>
      <sheetName val="정렬"/>
      <sheetName val="종단계산"/>
      <sheetName val="견적대비"/>
      <sheetName val="우배수"/>
      <sheetName val="철산교설계서-수정"/>
      <sheetName val="배수통관(좌)"/>
      <sheetName val="토공(우물통,기타) "/>
      <sheetName val="공사비"/>
      <sheetName val="내역"/>
      <sheetName val="5.정산서"/>
      <sheetName val="유효폭의 계산"/>
      <sheetName val="D-623D"/>
      <sheetName val="자료입력"/>
      <sheetName val="각종양식"/>
      <sheetName val="지급자재"/>
      <sheetName val="전기"/>
      <sheetName val="직노"/>
      <sheetName val="인부노임"/>
      <sheetName val="1.취수장"/>
      <sheetName val="#REF"/>
      <sheetName val="Macro1"/>
      <sheetName val="Sheet1 (2)"/>
      <sheetName val="개요"/>
      <sheetName val="시중노임단가"/>
      <sheetName val="관리비"/>
      <sheetName val="실행예산"/>
      <sheetName val="현장관리비"/>
      <sheetName val="보차도경계석"/>
      <sheetName val="바닥판"/>
      <sheetName val="입력DATA"/>
      <sheetName val="EJ"/>
      <sheetName val="총괄-1"/>
      <sheetName val="요율"/>
      <sheetName val="식생블럭단위수량"/>
      <sheetName val="측량노임.재료.기재"/>
      <sheetName val="조명시설"/>
      <sheetName val="하중계산"/>
      <sheetName val="기초1"/>
      <sheetName val="배수공 시멘트 및 골재량 산출"/>
      <sheetName val="자재단가"/>
      <sheetName val="기본일위"/>
      <sheetName val="직영2"/>
      <sheetName val="콘센트신설"/>
      <sheetName val="총물량표"/>
      <sheetName val="을지"/>
      <sheetName val="자재조서"/>
      <sheetName val="도로포장면적산출(1)"/>
      <sheetName val="손익분석"/>
      <sheetName val="약품공급2"/>
      <sheetName val="3BL공동구 수량"/>
      <sheetName val="공정코드"/>
      <sheetName val="DATE"/>
      <sheetName val="투찰(하수)"/>
      <sheetName val="구조물공"/>
      <sheetName val="포장공사"/>
      <sheetName val="노임단가 "/>
      <sheetName val="8.PILE  (돌출)"/>
      <sheetName val="노무비"/>
      <sheetName val="18.궤도재료"/>
      <sheetName val="토공총"/>
      <sheetName val="토공"/>
      <sheetName val="______c_2003Pro_J__________1__2"/>
      <sheetName val="______c_2003Pro_J__________1__3"/>
      <sheetName val=" 총괄표"/>
      <sheetName val="도급"/>
      <sheetName val="노임단가"/>
      <sheetName val="______c_2003Pro_J__________1_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/>
      <sheetData sheetId="9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오수area"/>
      <sheetName val="우수(분류)area"/>
      <sheetName val="우수(합류)area"/>
      <sheetName val="정부노임"/>
      <sheetName val="960318-1"/>
      <sheetName val="단면가정"/>
      <sheetName val="단가(1)"/>
      <sheetName val="포장공자재집계표"/>
      <sheetName val="자재산출서"/>
      <sheetName val="포장공수량집계"/>
      <sheetName val="삽도"/>
      <sheetName val="ASP"/>
      <sheetName val="CON'C"/>
      <sheetName val="CON'C1(15cm)"/>
      <sheetName val="ASP+CON'C"/>
      <sheetName val="포장별맨홀"/>
      <sheetName val="전폭포장(5cm)"/>
      <sheetName val="(C)원내역"/>
      <sheetName val="차집시설수량집계"/>
      <sheetName val="1.3.삽도(#3)"/>
      <sheetName val="차집시설#3 "/>
      <sheetName val="1.5.삽도(#5)"/>
      <sheetName val="차집시설#5 "/>
      <sheetName val="B-TYPE"/>
      <sheetName val="Sheet1"/>
      <sheetName val="설계조건"/>
      <sheetName val="1062-X방향 "/>
      <sheetName val="Y-WORK"/>
      <sheetName val="을"/>
      <sheetName val="품셈TABLE"/>
      <sheetName val="내역"/>
      <sheetName val="DATE"/>
      <sheetName val="1.설계조건"/>
      <sheetName val="토공(우물통,기타) "/>
      <sheetName val="날개벽(시점좌측)"/>
      <sheetName val="Sheet2"/>
      <sheetName val="Sheet3"/>
      <sheetName val="boq"/>
      <sheetName val="sum"/>
      <sheetName val="날개벽수량집계"/>
      <sheetName val="list"/>
      <sheetName val="S1"/>
      <sheetName val="S2"/>
      <sheetName val="S3"/>
      <sheetName val="S4"/>
      <sheetName val="S5"/>
      <sheetName val="S6"/>
      <sheetName val="S7"/>
      <sheetName val="배수관기초"/>
      <sheetName val="날개벽토공"/>
      <sheetName val="배수관날개벽공제수량"/>
      <sheetName val="맨홀수량산출"/>
      <sheetName val="DATA"/>
      <sheetName val="기둥(원형)"/>
      <sheetName val="공내역"/>
      <sheetName val="전장품(관리용)"/>
      <sheetName val="내역서 "/>
      <sheetName val="배관일위"/>
      <sheetName val="COPING"/>
      <sheetName val="강교"/>
      <sheetName val="F5"/>
      <sheetName val="3.하중산정4.지지력"/>
      <sheetName val="5.정산서"/>
      <sheetName val="간지"/>
      <sheetName val="토공주요수량집계"/>
      <sheetName val="포장공수량집계표"/>
      <sheetName val="관로토공집계표"/>
      <sheetName val="추가포장공수량집계표"/>
      <sheetName val="추가포장집계표"/>
      <sheetName val="추가포장량산출"/>
      <sheetName val="오수관로토적집계표"/>
      <sheetName val="BB11-LINE"/>
      <sheetName val="BB11-1-LINE"/>
      <sheetName val="BB21-LINE"/>
      <sheetName val="BB22-LINE"/>
      <sheetName val="BB23-LINE"/>
      <sheetName val="BB24-LINE"/>
      <sheetName val="BB24-1-LINE"/>
      <sheetName val="BB25-LINE"/>
      <sheetName val="BB26-LINE"/>
      <sheetName val="BB26-1-LINE"/>
      <sheetName val="BB28-LINE"/>
      <sheetName val="BB28-1-LINE"/>
      <sheetName val="BB29-3-LINE"/>
      <sheetName val="BB34-LINE"/>
      <sheetName val="BB41-LINE"/>
      <sheetName val="BB46-2-LINE"/>
      <sheetName val="BB46-3-LINE"/>
      <sheetName val="BB47-LINE"/>
      <sheetName val="BB47-1-LINE"/>
      <sheetName val="BB47-2-LINE"/>
      <sheetName val="BB47-3-LINE"/>
      <sheetName val="BB47-4-LINE"/>
      <sheetName val="BB47-5-LINE"/>
      <sheetName val="BB47-6-LINE"/>
      <sheetName val="BB47-7-LINE"/>
      <sheetName val="BB48-LINE"/>
      <sheetName val="BB48-1-LINE"/>
      <sheetName val="BB48-2-LINE"/>
      <sheetName val="BB48-3-LINE"/>
      <sheetName val="BB48-4-LINE"/>
      <sheetName val="BB48-5-LINE"/>
      <sheetName val="BB48-6-LINE"/>
      <sheetName val="BB48-7-LINE"/>
      <sheetName val="BB49-2-LINE"/>
      <sheetName val="BB49-3-LINE"/>
      <sheetName val="BB49-4-LINE"/>
      <sheetName val="BB52-LINE"/>
      <sheetName val="BB56-LINE"/>
      <sheetName val="BB56-1-LINE"/>
      <sheetName val="BB57-LINE"/>
      <sheetName val="BB58-LINE"/>
      <sheetName val="BB61-LINE"/>
      <sheetName val="BB61-1-LINE"/>
      <sheetName val="BB61-2-LINE"/>
      <sheetName val="BB61-4-LINE"/>
      <sheetName val="BB71-LINE"/>
      <sheetName val="BB71-1-LINE"/>
      <sheetName val="BB83-LINE"/>
      <sheetName val="BB84-LINE"/>
      <sheetName val="BB97-LINE"/>
      <sheetName val="BB98-LINE"/>
      <sheetName val="단위수량"/>
      <sheetName val="각형맨홀-토공"/>
      <sheetName val="구조물토공집계"/>
      <sheetName val="각형맨홀펌프장(TYPE&quot;A&quot;)"/>
      <sheetName val="환기구토공집계"/>
      <sheetName val="환기구토공산출"/>
      <sheetName val="관경별연장"/>
      <sheetName val="추가파취수정"/>
      <sheetName val="추가파취단위수량"/>
      <sheetName val="토사(PE)"/>
      <sheetName val="부대비율"/>
      <sheetName val="danga"/>
      <sheetName val="ilch"/>
      <sheetName val="98비정기소모"/>
      <sheetName val="시멘트"/>
      <sheetName val="특2호하천산근"/>
      <sheetName val="특2호부관하천산근"/>
      <sheetName val="산근(PE,300)"/>
      <sheetName val="1.우편집중내역서"/>
      <sheetName val="설계예산"/>
      <sheetName val="ITEM"/>
      <sheetName val="목재동바리"/>
      <sheetName val="기둥"/>
      <sheetName val="저판(버림100)"/>
      <sheetName val="전기"/>
      <sheetName val="수로교총재료집계"/>
      <sheetName val="공사비예산서(토목분)"/>
      <sheetName val="하중계산"/>
      <sheetName val="안정성검토"/>
      <sheetName val="설계기준"/>
      <sheetName val="토공총괄표"/>
      <sheetName val="단가"/>
      <sheetName val="일위대가"/>
      <sheetName val="광양읍면적구적"/>
      <sheetName val="각종양식"/>
      <sheetName val="3.자재비(총괄)"/>
      <sheetName val="내역서"/>
      <sheetName val="신길1동"/>
      <sheetName val="input"/>
      <sheetName val="총괄수량집계"/>
      <sheetName val="오수1호수집"/>
      <sheetName val="오수1호평균H"/>
      <sheetName val="오수1호산근"/>
      <sheetName val="사다리단위수량"/>
      <sheetName val="인버트수량"/>
      <sheetName val="맨홀토공집계"/>
      <sheetName val="1호(하상)"/>
      <sheetName val="청담맨홀토공집계"/>
      <sheetName val="토공총괄집계(은현)"/>
      <sheetName val="은현관로토공"/>
      <sheetName val="은현맨홀토공집계"/>
      <sheetName val="부대공토공(은현)"/>
      <sheetName val="토공총괄집계(청담)"/>
      <sheetName val="청담관로토공"/>
      <sheetName val="부대공토공(청담)"/>
      <sheetName val="WORK"/>
      <sheetName val="기계경비"/>
      <sheetName val="부대공Ⅱ"/>
      <sheetName val="표층포설및다짐"/>
      <sheetName val="총괄"/>
      <sheetName val="남양내역"/>
      <sheetName val="외주가공"/>
      <sheetName val="관보호공"/>
      <sheetName val="표지"/>
      <sheetName val="I.설계조건"/>
      <sheetName val="터널조도"/>
      <sheetName val="기본"/>
      <sheetName val="수량산출"/>
      <sheetName val="guard(mac)"/>
      <sheetName val="조작대(1연)"/>
      <sheetName val="변경총괄지(1)"/>
      <sheetName val="교각계산"/>
      <sheetName val="투찰"/>
      <sheetName val="마산방향철근집계"/>
      <sheetName val="마산방향"/>
      <sheetName val="진주방향"/>
      <sheetName val="INPUT(덕도방향-시점)"/>
      <sheetName val="노임단가"/>
      <sheetName val="품공수산출표"/>
      <sheetName val="자재물량산출표"/>
      <sheetName val="CODE"/>
      <sheetName val="말뚝지지력산정"/>
      <sheetName val="건설기계목록"/>
      <sheetName val="일위대가_목록"/>
      <sheetName val="재료단가"/>
      <sheetName val="시중노임"/>
      <sheetName val="한일양산"/>
      <sheetName val="역T형"/>
      <sheetName val="기본DATA"/>
      <sheetName val="단면 (2)"/>
      <sheetName val="계약ITEM"/>
      <sheetName val="집계표"/>
      <sheetName val="원형1호맨홀토공수량"/>
      <sheetName val="Sheet5"/>
      <sheetName val="포장(수량)-관로부"/>
      <sheetName val="토공"/>
      <sheetName val="SLAB&quot;1&quot;"/>
      <sheetName val="터파기및재료"/>
      <sheetName val="공사비집계"/>
      <sheetName val="tggwan(mac)"/>
      <sheetName val="단가조사"/>
      <sheetName val="삼성전기"/>
      <sheetName val="Sheet1 (2)"/>
      <sheetName val="계약내역서"/>
      <sheetName val="입출재고현황 (2)"/>
      <sheetName val="공량산출서"/>
      <sheetName val="SORCE1"/>
      <sheetName val="일위대가목차"/>
      <sheetName val="공정코드"/>
      <sheetName val="인부노임"/>
      <sheetName val="조명시설"/>
      <sheetName val="프랜트면허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  <sheetName val="값"/>
      <sheetName val="일위"/>
      <sheetName val="정부노임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별표내역"/>
      <sheetName val="원가계산"/>
      <sheetName val="간접경상비"/>
      <sheetName val="별표 "/>
      <sheetName val="품셈표"/>
      <sheetName val="품 셈"/>
      <sheetName val="부표"/>
      <sheetName val="부표 TABLE"/>
      <sheetName val="Sheet4"/>
      <sheetName val="Sheet5"/>
      <sheetName val="Sheet6"/>
      <sheetName val="금액내역서"/>
      <sheetName val="원가계산서(남측)"/>
      <sheetName val="공통가설(현장검토안)"/>
      <sheetName val="노임단가"/>
      <sheetName val="토목"/>
      <sheetName val="TB-내역서"/>
      <sheetName val="3BL공동구 수량"/>
      <sheetName val="자재집계표"/>
      <sheetName val="PIPE(UG)내역"/>
      <sheetName val="EJ"/>
      <sheetName val="자료입력"/>
      <sheetName val="실행내역"/>
      <sheetName val="일위대가표"/>
      <sheetName val="시설물기초"/>
      <sheetName val="견적서"/>
      <sheetName val="도급"/>
      <sheetName val="총괄-1"/>
      <sheetName val="우,오수"/>
      <sheetName val="단가표"/>
      <sheetName val="종단계산"/>
      <sheetName val="별총"/>
      <sheetName val="1062-X방향 "/>
      <sheetName val="견적의뢰"/>
      <sheetName val="접속도로1"/>
      <sheetName val="Sheet1"/>
      <sheetName val="노임대가"/>
      <sheetName val="품셈"/>
      <sheetName val="보차도경계석"/>
      <sheetName val="노임"/>
      <sheetName val="기본일위"/>
      <sheetName val="부표총괄"/>
      <sheetName val="품셈1-"/>
      <sheetName val="중기"/>
      <sheetName val="정렬"/>
      <sheetName val="부대공(집계)"/>
      <sheetName val="실행"/>
      <sheetName val="일위대가"/>
      <sheetName val="LIST"/>
      <sheetName val="오억미만"/>
      <sheetName val="6-1. 관개량조서"/>
      <sheetName val="단중"/>
      <sheetName val="을지"/>
      <sheetName val="접속도로"/>
      <sheetName val="총물량"/>
      <sheetName val="2000년1차"/>
      <sheetName val="플랜트 설치"/>
      <sheetName val="시멘트"/>
      <sheetName val="토목내역서"/>
      <sheetName val="AABS내역"/>
      <sheetName val="일위대가목록"/>
      <sheetName val="갑지"/>
      <sheetName val="별표집계"/>
      <sheetName val="건축"/>
      <sheetName val="Ⅴ-2.공종별내역"/>
      <sheetName val="명단"/>
      <sheetName val="기성내역서표지"/>
      <sheetName val="00상노임"/>
      <sheetName val="예산M2"/>
      <sheetName val="교통대책내역"/>
      <sheetName val="단가 및 재료비"/>
      <sheetName val="포장(수량)-관로부"/>
      <sheetName val="내역서"/>
      <sheetName val="일위대가표집계표"/>
      <sheetName val="자재단가조사표-수목"/>
      <sheetName val="DATE"/>
      <sheetName val="가시설(TYPE-A)"/>
      <sheetName val="1-1평균터파기고(1)"/>
      <sheetName val="NYS"/>
      <sheetName val="부대내역"/>
      <sheetName val="참조-(1)"/>
      <sheetName val="원가계산서"/>
      <sheetName val="전기"/>
      <sheetName val="6동"/>
      <sheetName val="공사개요"/>
      <sheetName val="평균터파기고(1-2,ASP)"/>
      <sheetName val="인건비"/>
      <sheetName val="투찰(하수)"/>
      <sheetName val="국내"/>
      <sheetName val="경비_원본"/>
      <sheetName val="1월"/>
      <sheetName val="지질조사"/>
      <sheetName val="하수급견적대비"/>
      <sheetName val="관계주식"/>
      <sheetName val="sw1"/>
      <sheetName val="NOMUBI"/>
      <sheetName val="단중표"/>
      <sheetName val="PUMP"/>
      <sheetName val="VENDOR LIST"/>
      <sheetName val="공통비"/>
      <sheetName val="표준단면수량(출력안함)"/>
      <sheetName val="구조물"/>
      <sheetName val="내역"/>
      <sheetName val="소방"/>
      <sheetName val="외주비"/>
      <sheetName val="BID"/>
      <sheetName val="대구칠곡5전기"/>
      <sheetName val="프랜트면허"/>
      <sheetName val="몰탈재료산출"/>
      <sheetName val="(C)원내역"/>
      <sheetName val="사다리"/>
      <sheetName val="공사내역"/>
      <sheetName val="2002상반기노임기준"/>
      <sheetName val="2.품제O호표"/>
      <sheetName val="T13(P68~72,78)"/>
      <sheetName val="설계예산서"/>
      <sheetName val="총괄표"/>
      <sheetName val="98수문일위"/>
      <sheetName val="견적대비"/>
      <sheetName val="접속도로집계"/>
      <sheetName val="#REF"/>
      <sheetName val="청주(철골발주의뢰서)"/>
      <sheetName val="정공공사"/>
      <sheetName val="설계예시"/>
      <sheetName val="에너지요금"/>
      <sheetName val="토공사"/>
      <sheetName val="마감"/>
      <sheetName val="중소기업"/>
      <sheetName val="제품별절단길이-0628"/>
      <sheetName val="절단길이-CODE4"/>
      <sheetName val="색상코드-CODE5,6,7,8"/>
      <sheetName val="기초일위"/>
      <sheetName val="일위대가목차"/>
      <sheetName val="집계"/>
      <sheetName val="Macro1"/>
      <sheetName val="guard(mac)"/>
      <sheetName val="물량표"/>
      <sheetName val="정부노임단가"/>
      <sheetName val="잡설비내역"/>
      <sheetName val="P.M 별"/>
      <sheetName val="우수맨홀공제단위수량"/>
      <sheetName val="골조시행"/>
      <sheetName val="설 계"/>
      <sheetName val="토공집계표"/>
      <sheetName val="수량산출서"/>
      <sheetName val="지급자재"/>
      <sheetName val="기계경비(시간당)"/>
      <sheetName val="포장공사"/>
      <sheetName val="원본"/>
      <sheetName val="부대공Ⅱ"/>
      <sheetName val="200"/>
      <sheetName val="내역_ver1.0"/>
      <sheetName val="갑지(요약)"/>
      <sheetName val="대가표(품셈)"/>
      <sheetName val="품목"/>
      <sheetName val="장비별표(오거보링)(Ø400)(12M)"/>
      <sheetName val="직노"/>
      <sheetName val="A3.공사비 검토"/>
      <sheetName val="밸브설치"/>
      <sheetName val="이자율"/>
      <sheetName val="이익영"/>
      <sheetName val="I一般比"/>
      <sheetName val="직재"/>
      <sheetName val="부대단위수량"/>
      <sheetName val="입고장부 (4)"/>
      <sheetName val="남양내역"/>
      <sheetName val="건축직"/>
      <sheetName val="목차"/>
      <sheetName val="분수장비시설수량"/>
      <sheetName val="갑지(추정)"/>
      <sheetName val="inputdata"/>
      <sheetName val="자재단가"/>
      <sheetName val="평자재단가"/>
      <sheetName val="Customer Databas"/>
      <sheetName val="공통가설"/>
      <sheetName val="laroux"/>
      <sheetName val="전기관급내역서"/>
      <sheetName val="전기관급내역총계"/>
      <sheetName val="전기토목총괄"/>
      <sheetName val="토목내역총계"/>
      <sheetName val="전기내역총계"/>
      <sheetName val="전기내역서"/>
      <sheetName val="일위대가표-1"/>
      <sheetName val="일위대가표-2"/>
      <sheetName val="일위대가표-3"/>
      <sheetName val="일위대가표-4"/>
      <sheetName val="일위대가표-5"/>
      <sheetName val="일위대가표-4 (2)"/>
      <sheetName val="단가산출서"/>
      <sheetName val="재료비 "/>
      <sheetName val="중기총괄"/>
      <sheetName val="중기손료"/>
      <sheetName val="중기단가"/>
      <sheetName val="계수"/>
      <sheetName val="환율"/>
      <sheetName val="유류대"/>
      <sheetName val="중시노임"/>
      <sheetName val="관급내역서"/>
      <sheetName val="관급내역총계"/>
      <sheetName val="터파기및재료"/>
      <sheetName val="인건-측정"/>
      <sheetName val="Y-WORK"/>
      <sheetName val="변경총괄표"/>
      <sheetName val="재공품"/>
      <sheetName val="입력자료(노무비)"/>
      <sheetName val="식재수량표"/>
      <sheetName val="합계금액"/>
      <sheetName val="품목현황"/>
      <sheetName val="산출내역서"/>
      <sheetName val="건축공사"/>
      <sheetName val="수량산출서 갑지"/>
      <sheetName val="집계표"/>
      <sheetName val="노무비"/>
      <sheetName val="설계기준"/>
      <sheetName val="공정코드"/>
      <sheetName val="data"/>
      <sheetName val="하조서"/>
      <sheetName val="대로근거"/>
      <sheetName val="중로근거"/>
      <sheetName val="단가조사서"/>
      <sheetName val="재료"/>
      <sheetName val="자재단가비교표"/>
      <sheetName val="포장복구집계"/>
      <sheetName val="출자한도"/>
      <sheetName val="MIJIBI"/>
      <sheetName val="견"/>
      <sheetName val="MOTOR"/>
      <sheetName val="공사비산출내역"/>
      <sheetName val="선수금"/>
      <sheetName val="SLAB&quot;1&quot;"/>
      <sheetName val="출력X"/>
      <sheetName val="빙장비사양"/>
      <sheetName val="장비사양"/>
      <sheetName val="동원인원"/>
      <sheetName val="총괄집계표"/>
      <sheetName val="22인공"/>
      <sheetName val="수량산출(2공구)"/>
      <sheetName val="수량산출 (3공구)"/>
      <sheetName val="설계명세서"/>
      <sheetName val="969910( R)"/>
      <sheetName val="우배수"/>
      <sheetName val="DATA 입력란"/>
      <sheetName val="품셈(기초)"/>
      <sheetName val="부총"/>
      <sheetName val="2호맨홀공제수량"/>
      <sheetName val="부분별수량산출(조합기초)"/>
      <sheetName val="조명시설"/>
      <sheetName val="98지급계획"/>
      <sheetName val="조명율표"/>
      <sheetName val="품셈목록"/>
      <sheetName val="제잡비(주공종)"/>
      <sheetName val="별표 (1)"/>
      <sheetName val="AP1"/>
      <sheetName val="원가"/>
      <sheetName val="연습"/>
      <sheetName val="노임단가명세표"/>
      <sheetName val="잡비"/>
      <sheetName val="6호기"/>
      <sheetName val="유림골조"/>
      <sheetName val="총괄원가계산서"/>
      <sheetName val="철집"/>
      <sheetName val="SG"/>
      <sheetName val="식재일위"/>
      <sheetName val="세부내역"/>
      <sheetName val="전기일위대가"/>
      <sheetName val="C3.토목_옹벽"/>
      <sheetName val="A6.샤시등"/>
      <sheetName val="제잡비"/>
      <sheetName val="손익분석"/>
      <sheetName val="단위단가"/>
      <sheetName val="토공총괄표"/>
      <sheetName val="9-1차이내역"/>
      <sheetName val="SIL98"/>
      <sheetName val="내역조적"/>
      <sheetName val="가시설흙막이"/>
      <sheetName val="하중계산"/>
      <sheetName val="토공(우물통,기타) "/>
      <sheetName val="2.단면가정"/>
      <sheetName val="crude.SLAB RE-bar"/>
      <sheetName val="주차구획선수량"/>
      <sheetName val="3.3수량집계"/>
      <sheetName val="#3E1_GCR"/>
      <sheetName val="MAIN_TABLE"/>
      <sheetName val="예정공정-전체"/>
      <sheetName val="총공사내역서"/>
      <sheetName val="-배수구조총재료"/>
      <sheetName val="기초자료입력"/>
      <sheetName val="현장"/>
      <sheetName val="공사비예산서_(2)"/>
      <sheetName val="설계_내역서_(2)"/>
      <sheetName val="설계_내역서"/>
      <sheetName val="_품셈"/>
      <sheetName val="별표_(2)"/>
      <sheetName val="별_표"/>
      <sheetName val="견적_조건_변경사항"/>
      <sheetName val="3BL공동구_수량"/>
      <sheetName val="별표_"/>
      <sheetName val="품_셈"/>
      <sheetName val="부표_TABLE"/>
      <sheetName val="6-1__관개량조서"/>
      <sheetName val="플랜트_설치"/>
      <sheetName val="Ⅴ-2_공종별내역"/>
      <sheetName val="VENDOR_LIST"/>
      <sheetName val="2_품제O호표"/>
      <sheetName val="P_M_별"/>
      <sheetName val="A3_공사비_검토"/>
      <sheetName val="내역_ver1_0"/>
      <sheetName val="공주방향"/>
      <sheetName val="배수공 시멘트 및 골재량 산출"/>
      <sheetName val="인건비 "/>
      <sheetName val="견적대비표"/>
      <sheetName val="06-BATCH "/>
      <sheetName val="산출(열차무선)"/>
      <sheetName val="산출(역무통신)"/>
      <sheetName val="비탈면보호공수량산출"/>
      <sheetName val="표지"/>
      <sheetName val="101동"/>
      <sheetName val="우수받이"/>
      <sheetName val="최종견"/>
      <sheetName val="산출근거"/>
      <sheetName val="1F"/>
      <sheetName val="1.취수장"/>
      <sheetName val="개요"/>
      <sheetName val="DB"/>
      <sheetName val="입찰"/>
      <sheetName val="현경"/>
      <sheetName val="관리,공감"/>
      <sheetName val="전기단가조사서"/>
      <sheetName val="일위목록"/>
      <sheetName val="평야부총"/>
      <sheetName val="식생블럭단위수량"/>
      <sheetName val="시중노임단가"/>
      <sheetName val="기본단가표"/>
      <sheetName val="인부노임"/>
      <sheetName val="교대(A1)"/>
      <sheetName val="직원자료입력"/>
      <sheetName val="광주운남을"/>
      <sheetName val="VXXXXX"/>
      <sheetName val="견적"/>
      <sheetName val="1차증가원가계산"/>
      <sheetName val="기계설비"/>
      <sheetName val="용소리교"/>
      <sheetName val="설계조건"/>
      <sheetName val="말뚝설계"/>
      <sheetName val="골재산출"/>
      <sheetName val="총물량표"/>
      <sheetName val="공사설명서"/>
      <sheetName val="BD운반거리"/>
      <sheetName val="퇴직공제부금산출근거"/>
      <sheetName val="교통표지판기초자료"/>
      <sheetName val="내역기준"/>
      <sheetName val="설계내역서"/>
      <sheetName val="9GNG운반"/>
      <sheetName val="중기사용료"/>
      <sheetName val="준검 내역서"/>
      <sheetName val="4.2.1 마루높이 검토"/>
      <sheetName val="내역서(기성청구)"/>
      <sheetName val="당초"/>
      <sheetName val="노무비집계"/>
      <sheetName val="지수"/>
      <sheetName val="1.설계기준"/>
      <sheetName val="1.설계조건"/>
      <sheetName val="배수통관(좌)"/>
      <sheetName val="6PILE  (돌출)"/>
      <sheetName val="(A)내역서"/>
      <sheetName val="단가및재료비"/>
      <sheetName val="BOX전기내역"/>
      <sheetName val="각종양식"/>
      <sheetName val="단양 00 아파트-세부내역"/>
      <sheetName val="#3_일위대가목록"/>
      <sheetName val="Total"/>
      <sheetName val="퇴직금(울산천상)"/>
      <sheetName val="방수"/>
      <sheetName val="REINF."/>
      <sheetName val="LOADS"/>
      <sheetName val="SCH"/>
      <sheetName val="폐기물"/>
      <sheetName val="개별직종노임단가(2003.9)"/>
      <sheetName val="설계산출표지"/>
      <sheetName val="약품공급2"/>
      <sheetName val="Macro(전선)"/>
      <sheetName val="2002공임"/>
      <sheetName val="2002자재가격"/>
      <sheetName val="단가_및_재료비"/>
      <sheetName val="공사비예산서_(2)1"/>
      <sheetName val="설계_내역서_(2)1"/>
      <sheetName val="설계_내역서1"/>
      <sheetName val="_품셈1"/>
      <sheetName val="별표_(2)1"/>
      <sheetName val="별_표1"/>
      <sheetName val="견적_조건_변경사항1"/>
      <sheetName val="별표_1"/>
      <sheetName val="품_셈1"/>
      <sheetName val="부표_TABLE1"/>
      <sheetName val="3BL공동구_수량1"/>
      <sheetName val="단가_및_재료비1"/>
      <sheetName val="6-1__관개량조서1"/>
      <sheetName val="플랜트_설치1"/>
      <sheetName val="Ⅴ-2_공종별내역1"/>
      <sheetName val="VENDOR_LIST1"/>
      <sheetName val="총괄"/>
      <sheetName val="설비"/>
      <sheetName val="사본 - b_balju"/>
      <sheetName val="샌딩 에폭시 도장"/>
      <sheetName val="스텐문틀설치"/>
      <sheetName val="일반문틀 설치"/>
      <sheetName val="ABUT수량-A1"/>
      <sheetName val="각종단가"/>
      <sheetName val="관리비"/>
      <sheetName val="DANGA"/>
      <sheetName val="Dae_Jiju"/>
      <sheetName val="기계경비일람"/>
      <sheetName val="말뚝지지력산정"/>
      <sheetName val="코드"/>
      <sheetName val="견적대비 견적서"/>
      <sheetName val="공예을"/>
      <sheetName val="명세서"/>
      <sheetName val="감가상각"/>
      <sheetName val="95년12월말"/>
      <sheetName val="수량-77m)"/>
      <sheetName val="수량산출"/>
      <sheetName val="3.하중산정4.지지력"/>
      <sheetName val="수량명세서"/>
      <sheetName val="바닥판"/>
      <sheetName val="입력DATA"/>
      <sheetName val="성서방향-교대(A2)"/>
      <sheetName val="장외반출및폐기물 "/>
      <sheetName val="일위목차"/>
      <sheetName val="폐기물운반"/>
      <sheetName val="기본가정"/>
      <sheetName val="cable산출"/>
      <sheetName val="TB_내역서"/>
      <sheetName val="기계경비목록"/>
      <sheetName val="우주화성공장"/>
      <sheetName val="품셈총괄"/>
      <sheetName val="개산공사비"/>
      <sheetName val="주관사업"/>
      <sheetName val="전체내역"/>
      <sheetName val="BEND LOSS"/>
      <sheetName val="품목테이블"/>
      <sheetName val="TABLE"/>
      <sheetName val="장비임대료"/>
      <sheetName val="별표"/>
      <sheetName val="평3"/>
      <sheetName val="신규일위대가"/>
      <sheetName val="주요수량증감"/>
      <sheetName val="XL4Poppy"/>
      <sheetName val="배수장토목공사비"/>
      <sheetName val="현장관리비데이타"/>
      <sheetName val="골조공사"/>
      <sheetName val="차액보증"/>
      <sheetName val="단가대비표"/>
      <sheetName val="SCHEDULE"/>
      <sheetName val="ELECTRIC"/>
      <sheetName val="토목공사"/>
      <sheetName val="포장단면별단위수량"/>
      <sheetName val="INPUT"/>
      <sheetName val="경비공통"/>
      <sheetName val="99노임기준"/>
      <sheetName val="Baby일위대가"/>
      <sheetName val="교각별철근수량집계표"/>
      <sheetName val="데이타"/>
      <sheetName val="1.수인터널"/>
      <sheetName val="산출내역서집계표"/>
      <sheetName val="구조물공"/>
      <sheetName val="총괄내역서"/>
      <sheetName val="ilch"/>
      <sheetName val="공통부대비"/>
      <sheetName val="경비"/>
      <sheetName val="별첨1"/>
      <sheetName val="대가호표"/>
      <sheetName val="견적을지"/>
      <sheetName val="토목노임단가"/>
      <sheetName val="품목단가"/>
      <sheetName val="삼보지질"/>
      <sheetName val="지구단위계획"/>
      <sheetName val="산출표"/>
      <sheetName val="대치판정"/>
      <sheetName val="6.이토처리시간"/>
      <sheetName val="별표(1)"/>
      <sheetName val="천안IP공장자100노100물량110할증"/>
      <sheetName val="입력자료"/>
      <sheetName val="토사(PE)"/>
      <sheetName val="WEIGHT"/>
      <sheetName val="입찰보고"/>
      <sheetName val="철골"/>
      <sheetName val="입상내역"/>
      <sheetName val="세골재  T2 변경 현황"/>
      <sheetName val="1"/>
      <sheetName val="내역(가지)"/>
      <sheetName val="실행철강하도"/>
      <sheetName val="관개"/>
      <sheetName val="실행단가"/>
      <sheetName val="입찰안"/>
      <sheetName val="저"/>
      <sheetName val="관급"/>
      <sheetName val="fursys"/>
      <sheetName val="근로자자료입력"/>
      <sheetName val="참고자료"/>
      <sheetName val="장비가동"/>
      <sheetName val="토적계산서"/>
      <sheetName val="건축비목군분류"/>
      <sheetName val="년도별시공"/>
      <sheetName val="예산명세서"/>
      <sheetName val="2축기둥해석"/>
      <sheetName val="0217상가미분양자산"/>
      <sheetName val="총집계"/>
      <sheetName val="집계표 (2)"/>
      <sheetName val="VXXXXXXX"/>
      <sheetName val="설계내역"/>
      <sheetName val="일위대가1"/>
      <sheetName val="3본사"/>
      <sheetName val="내용"/>
      <sheetName val="YC구입"/>
      <sheetName val="영창26"/>
      <sheetName val="코드표"/>
      <sheetName val="구조물총"/>
      <sheetName val="7. 현장관리비 "/>
      <sheetName val="6. 안전관리비"/>
      <sheetName val="단면"/>
      <sheetName val="단면 (2)"/>
      <sheetName val="건재양식"/>
      <sheetName val="삭제금지단가"/>
      <sheetName val="FILE1"/>
      <sheetName val="찍기"/>
      <sheetName val="산출기초"/>
      <sheetName val="기성2"/>
      <sheetName val="총수량집계표"/>
      <sheetName val="직영2"/>
      <sheetName val="SRC-B3U2"/>
      <sheetName val="변화치수"/>
      <sheetName val="지수링 단위수량"/>
      <sheetName val="맨홀천공및반구연결거푸집집계"/>
      <sheetName val="오수맨홀평균높이"/>
      <sheetName val="토공"/>
      <sheetName val="동측급수"/>
      <sheetName val="새공통"/>
      <sheetName val="연습장소"/>
      <sheetName val="자단"/>
      <sheetName val="품셈표-환경공사"/>
      <sheetName val="전신환매도율"/>
      <sheetName val="대비"/>
      <sheetName val="적용토목"/>
      <sheetName val="건축내역서"/>
      <sheetName val="설계명세"/>
      <sheetName val="4.장비손료"/>
      <sheetName val="기성부분내역(한빛-영조)"/>
      <sheetName val="세부내역(한빛-영조)"/>
      <sheetName val="포장재료(1)"/>
      <sheetName val="3.공통공사대비"/>
      <sheetName val="BOM"/>
      <sheetName val="포장공수량집계표"/>
      <sheetName val="제출내역 (2)"/>
      <sheetName val="-기성청구내역서.xlsx"/>
      <sheetName val="실행내역 (2)"/>
      <sheetName val="220 (2)"/>
      <sheetName val="교수설계"/>
      <sheetName val="2000년 공정표"/>
      <sheetName val="하수처리장"/>
      <sheetName val="2000전체분"/>
      <sheetName val="제잡비계산"/>
      <sheetName val="2.입력sheet"/>
      <sheetName val="공사비"/>
      <sheetName val="공종목록표"/>
      <sheetName val="unit 4"/>
      <sheetName val="물가시세"/>
      <sheetName val="작성"/>
      <sheetName val="증감대비"/>
      <sheetName val="단가비교표"/>
      <sheetName val="기계"/>
      <sheetName val="정화조"/>
      <sheetName val="조경"/>
      <sheetName val="WORK"/>
      <sheetName val="인사자료총집계"/>
      <sheetName val="상하차비용"/>
      <sheetName val="내역서1"/>
      <sheetName val="잡철물"/>
      <sheetName val="6.일위목록"/>
      <sheetName val="9.단가조사서"/>
      <sheetName val="날개벽(시점좌측)"/>
      <sheetName val="전체"/>
      <sheetName val="퍼스트"/>
      <sheetName val="포장수량집계"/>
      <sheetName val="장비집계"/>
      <sheetName val="기계사급자재"/>
      <sheetName val="4.전기"/>
      <sheetName val="태안9)3-2)원내역"/>
      <sheetName val="공문"/>
      <sheetName val="마산월령동골조물량변경"/>
      <sheetName val="rate"/>
      <sheetName val="자재테이블"/>
      <sheetName val="주beam"/>
      <sheetName val="교각1"/>
      <sheetName val="재료집계표"/>
      <sheetName val="신천3호용수로"/>
      <sheetName val="대가목록"/>
      <sheetName val="요율"/>
      <sheetName val="2공구산출내역"/>
      <sheetName val="대림경상68억"/>
      <sheetName val="15100"/>
      <sheetName val="공사비총괄표"/>
      <sheetName val="원가계산 (2)"/>
      <sheetName val="해평견적"/>
      <sheetName val="노임이"/>
      <sheetName val="열린교실"/>
      <sheetName val="중기조종사 단위단가"/>
      <sheetName val="자재코드"/>
      <sheetName val="기계공사비집계(원안)"/>
      <sheetName val="PBS"/>
      <sheetName val="복갑"/>
      <sheetName val="성과심사(총괄)"/>
      <sheetName val="퇴비산출근거"/>
      <sheetName val="단가비교"/>
      <sheetName val="기계시공"/>
      <sheetName val="000000"/>
      <sheetName val="토량산출서"/>
      <sheetName val="자재대"/>
      <sheetName val="앉음벽 (2)"/>
      <sheetName val="실행(1)"/>
      <sheetName val="양식_자재단가조사표"/>
      <sheetName val="산#8"/>
      <sheetName val="JIG"/>
      <sheetName val="TIE-IN"/>
      <sheetName val="공통(20-91)"/>
      <sheetName val="특수조명기구 단가조사서"/>
      <sheetName val="집"/>
      <sheetName val="LINE1L형0+30."/>
      <sheetName val="실행예산"/>
      <sheetName val="단위중량"/>
      <sheetName val="오동"/>
      <sheetName val="대조"/>
      <sheetName val="나한"/>
      <sheetName val="단위수량"/>
      <sheetName val="직접인건비"/>
      <sheetName val="금융비용"/>
      <sheetName val="여과지동"/>
      <sheetName val="범용개발순소요비용"/>
      <sheetName val="경비일반이윤변경"/>
      <sheetName val="재료변경"/>
      <sheetName val="물류최종8월7"/>
      <sheetName val="보고서"/>
      <sheetName val="정거장"/>
      <sheetName val="교각계산"/>
      <sheetName val="BT2"/>
      <sheetName val="에너지"/>
      <sheetName val="현장관리비"/>
      <sheetName val="8-1"/>
      <sheetName val="분석가정"/>
      <sheetName val="자재"/>
      <sheetName val="입력"/>
      <sheetName val="예비비계산표"/>
      <sheetName val="경비단가"/>
      <sheetName val="FACTOR"/>
      <sheetName val="설계명세서(선로)"/>
      <sheetName val="경상비"/>
      <sheetName val="전기혼잡제경비(45)"/>
      <sheetName val="설계서"/>
      <sheetName val="7기초"/>
      <sheetName val="수목표준대가"/>
      <sheetName val="내역총괄"/>
      <sheetName val="내역총괄2"/>
      <sheetName val="내역총괄3"/>
      <sheetName val="전선 및 전선관"/>
      <sheetName val="국도접속 차도부수량"/>
      <sheetName val="COST"/>
      <sheetName val="5.모델링"/>
      <sheetName val="일위대가(건축)"/>
      <sheetName val="형틀"/>
      <sheetName val="Sheet1 (2)"/>
      <sheetName val="말뚝기초(안정검토)-외측"/>
      <sheetName val="1공구산출내역서"/>
      <sheetName val="중기목록"/>
      <sheetName val="데리네이타현황"/>
      <sheetName val="차수공개요"/>
      <sheetName val="보호"/>
      <sheetName val="공사품의서"/>
      <sheetName val="변경내역서"/>
      <sheetName val="JUCKEYK"/>
      <sheetName val="총수량多〈_x0005_"/>
      <sheetName val="철거산출근거"/>
      <sheetName val="C1 (2)"/>
      <sheetName val="C지구"/>
      <sheetName val="참조자료"/>
      <sheetName val="ITEM"/>
      <sheetName val="일반맨홀수량집계"/>
      <sheetName val="일반맨홀수량집계(A-7 LINE)"/>
      <sheetName val="기계내역"/>
      <sheetName val="총집계표"/>
      <sheetName val="MC-01"/>
      <sheetName val="07년12월까지실정산분"/>
      <sheetName val="공사설계서"/>
      <sheetName val="아파트"/>
      <sheetName val="변경총괄지(1)"/>
      <sheetName val="철근량"/>
      <sheetName val="상시"/>
      <sheetName val="차수"/>
      <sheetName val="기존단가 (2)"/>
      <sheetName val="유입량"/>
      <sheetName val="카렌스센터계량기설치공사"/>
      <sheetName val="3"/>
      <sheetName val="Major Shareholder"/>
      <sheetName val="가정급수관"/>
      <sheetName val="FRP산출근거"/>
      <sheetName val="강재단중표"/>
      <sheetName val="산근(지하COL)"/>
      <sheetName val="공종별적용단가"/>
      <sheetName val="1.설계설명서"/>
      <sheetName val="1호맨홀토공"/>
      <sheetName val="1차설계변경내역"/>
      <sheetName val="Apt내역"/>
      <sheetName val="횡배수관집현황(2공구)"/>
      <sheetName val="시중노임"/>
      <sheetName val="포장공"/>
      <sheetName val="판형교20m"/>
      <sheetName val="실시설계 요율"/>
      <sheetName val="깨기"/>
      <sheetName val="단가산출1"/>
      <sheetName val="중기사용료산출근거"/>
      <sheetName val="SORCE1"/>
      <sheetName val="가시설단위수량"/>
      <sheetName val="5.소모재료비"/>
      <sheetName val="준설량산정표"/>
      <sheetName val="단가조사"/>
      <sheetName val="내역서적용수량집계표"/>
      <sheetName val="비목군분류일위"/>
      <sheetName val="위치조서"/>
      <sheetName val="노무비산출근거"/>
      <sheetName val="공통가설공사"/>
      <sheetName val="1,2공구원가계산서"/>
      <sheetName val="NP-총정리"/>
      <sheetName val="기준단가현황"/>
      <sheetName val="공사개요(입력)"/>
      <sheetName val="표지 (2)"/>
      <sheetName val="작용하중산정"/>
      <sheetName val="백암비스타내역"/>
      <sheetName val="PACKING을지(5)"/>
      <sheetName val="심사"/>
      <sheetName val="결재갑지"/>
      <sheetName val="10현장조직"/>
      <sheetName val="TYPE(B-1)"/>
      <sheetName val="견적조건"/>
      <sheetName val="C_DATA"/>
      <sheetName val="표건"/>
      <sheetName val="L_RPTA05_목록"/>
      <sheetName val="무시"/>
      <sheetName val="일위(시설)"/>
      <sheetName val="ɉ_x0000_က㞀"/>
      <sheetName val=""/>
      <sheetName val="suk(mac)"/>
      <sheetName val="예산M11A"/>
      <sheetName val="날개벽수량표"/>
      <sheetName val="골조"/>
      <sheetName val="세대난방"/>
      <sheetName val="102역사"/>
      <sheetName val="기계경비"/>
      <sheetName val="을"/>
      <sheetName val="우석문틀"/>
      <sheetName val="SAKUB"/>
      <sheetName val="0226"/>
      <sheetName val="소비자가"/>
      <sheetName val="부대시설"/>
      <sheetName val="DATA1"/>
      <sheetName val="CABLE SIZE-1"/>
      <sheetName val="plan&amp;section of foundation"/>
      <sheetName val="일위대가집계표"/>
      <sheetName val="INSTR"/>
      <sheetName val="통계연보"/>
      <sheetName val="노무비명세서"/>
      <sheetName val="소요자재명세서"/>
      <sheetName val="설계명세서 (장비)"/>
      <sheetName val="유동표"/>
      <sheetName val="조경내역"/>
      <sheetName val="음료실행"/>
      <sheetName val="동해묵호1내역"/>
      <sheetName val="신호등일위대가"/>
      <sheetName val="DAN"/>
      <sheetName val="신우"/>
      <sheetName val="APT"/>
      <sheetName val="일위대가(1)"/>
      <sheetName val="빌딩 안내"/>
      <sheetName val="C.S.A"/>
      <sheetName val="현장관리비참조"/>
      <sheetName val="기계경비 (2)"/>
      <sheetName val="실행내역서 "/>
      <sheetName val="하자전장"/>
      <sheetName val="data_dci"/>
      <sheetName val="작성기준"/>
      <sheetName val="data_mci"/>
      <sheetName val="behind"/>
      <sheetName val="Main"/>
      <sheetName val="U형수로수량TYPE1"/>
      <sheetName val="배수관공"/>
      <sheetName val="8.PILE  (돌출)"/>
      <sheetName val="공량산출서"/>
      <sheetName val="참조"/>
      <sheetName val="대가2(원본)"/>
      <sheetName val="하천제원"/>
      <sheetName val="중기근거"/>
      <sheetName val="이름"/>
      <sheetName val="대구파크쿨링타워"/>
      <sheetName val="맨홀수량산출"/>
      <sheetName val="전기_x0002__x0000_韈G"/>
      <sheetName val="dongia (2)"/>
      <sheetName val="일영수간선"/>
      <sheetName val="과천MAIN"/>
      <sheetName val="기초자료"/>
      <sheetName val="공사원가계산서"/>
      <sheetName val="전체분2회변경"/>
      <sheetName val="토목수량(공정)"/>
      <sheetName val="지하1층"/>
      <sheetName val="공사비예산서_(2)2"/>
      <sheetName val="설계_내역서_(2)2"/>
      <sheetName val="설계_내역서2"/>
      <sheetName val="_품셈2"/>
      <sheetName val="별표_(2)2"/>
      <sheetName val="별_표2"/>
      <sheetName val="견적_조건_변경사항2"/>
      <sheetName val="별표_2"/>
      <sheetName val="품_셈2"/>
      <sheetName val="부표_TABLE2"/>
      <sheetName val="3BL공동구_수량2"/>
      <sheetName val="진주방향"/>
      <sheetName val="N賃率-職"/>
      <sheetName val="COPING"/>
      <sheetName val="식재"/>
      <sheetName val="시설물"/>
      <sheetName val="식재출력용"/>
      <sheetName val="유지관리"/>
      <sheetName val="단가목록"/>
      <sheetName val="스포회원매출"/>
      <sheetName val="품셈(2)"/>
      <sheetName val="CAT_5"/>
      <sheetName val="2F 회의실견적(5_14 일대)"/>
      <sheetName val="2.대외공문"/>
      <sheetName val="수입"/>
      <sheetName val="SUMMARY(S)"/>
      <sheetName val="2"/>
      <sheetName val="4"/>
      <sheetName val="5"/>
      <sheetName val="6"/>
      <sheetName val="7"/>
      <sheetName val="8"/>
      <sheetName val="70%"/>
      <sheetName val="덕전리"/>
      <sheetName val="도근좌표"/>
      <sheetName val="물집"/>
      <sheetName val="토지평가조서"/>
      <sheetName val="산출"/>
      <sheetName val="표준지"/>
      <sheetName val="단가산출"/>
      <sheetName val="설계"/>
      <sheetName val="도장물량산출"/>
      <sheetName val="중갑지"/>
      <sheetName val="원가계산 (29"/>
      <sheetName val="전계가"/>
      <sheetName val="99년하반기"/>
      <sheetName val="석축산"/>
      <sheetName val="재료표"/>
      <sheetName val="내   역"/>
      <sheetName val="6-1__관개량조서2"/>
      <sheetName val="Ⅴ-2_공종별내역2"/>
      <sheetName val="플랜트_설치2"/>
      <sheetName val="VENDOR_LIST2"/>
      <sheetName val="2_품제O호표1"/>
      <sheetName val="P_M_별1"/>
      <sheetName val="내역_ver1_01"/>
      <sheetName val="A3_공사비_검토1"/>
      <sheetName val="설_계"/>
      <sheetName val="입고장부_(4)"/>
      <sheetName val="인건비_"/>
      <sheetName val="06-BATCH_"/>
      <sheetName val="1062-X방향_"/>
      <sheetName val="C3_토목_옹벽"/>
      <sheetName val="A6_샤시등"/>
      <sheetName val="일위대가표-4_(2)"/>
      <sheetName val="재료비_"/>
      <sheetName val="Customer_Databas"/>
      <sheetName val="별표_(1)"/>
      <sheetName val="단가_및_재료비2"/>
      <sheetName val="수량산출서_갑지"/>
      <sheetName val="3_3수량집계"/>
      <sheetName val="1_취수장"/>
      <sheetName val="배수공_시멘트_및_골재량_산출"/>
      <sheetName val="단양_00_아파트-세부내역"/>
      <sheetName val="4_2_1_마루높이_검토"/>
      <sheetName val="BEND_LOSS"/>
      <sheetName val="준검_내역서"/>
      <sheetName val="REINF_"/>
      <sheetName val="토공(우물통,기타)_"/>
      <sheetName val="1_수인터널"/>
      <sheetName val="DATA_입력란"/>
      <sheetName val="세골재__T2_변경_현황"/>
      <sheetName val="사본_-_b_balju"/>
      <sheetName val="집계표_(2)"/>
      <sheetName val="7__현장관리비_"/>
      <sheetName val="6__안전관리비"/>
      <sheetName val="6_이토처리시간"/>
      <sheetName val="969910(_R)"/>
      <sheetName val="-기성청구내역서_xlsx"/>
      <sheetName val="3_하중산정4_지지력"/>
      <sheetName val="6PILE__(돌출)"/>
      <sheetName val="6_일위목록"/>
      <sheetName val="9_단가조사서"/>
      <sheetName val="단면_(2)"/>
      <sheetName val="장외반출및폐기물_"/>
      <sheetName val="중기조종사_단위단가"/>
      <sheetName val="3_공통공사대비"/>
      <sheetName val="제출내역_(2)"/>
      <sheetName val="앉음벽_(2)"/>
      <sheetName val="지수링_단위수량"/>
      <sheetName val="unit_4"/>
      <sheetName val="원가계산_(2)"/>
      <sheetName val="기존단가_(2)"/>
      <sheetName val="샌딩_에폭시_도장"/>
      <sheetName val="일반문틀_설치"/>
      <sheetName val="4_전기"/>
      <sheetName val="2000년_공정표"/>
      <sheetName val="수량산출_(3공구)"/>
      <sheetName val="Major_Shareholder"/>
      <sheetName val="220_(2)"/>
      <sheetName val="2_입력sheet"/>
      <sheetName val="4_장비손료"/>
      <sheetName val="견적대비_견적서"/>
      <sheetName val="C_S_A"/>
      <sheetName val="1_설계조건"/>
      <sheetName val="표지_(2)"/>
      <sheetName val="특수조명기구_단가조사서"/>
      <sheetName val="5_소모재료비"/>
      <sheetName val="기계경비_(2)"/>
      <sheetName val="실행내역서_"/>
      <sheetName val="CABLE_SIZE-1"/>
      <sheetName val="plan&amp;section_of_foundation"/>
      <sheetName val="항목등록"/>
      <sheetName val="간지"/>
      <sheetName val="미장"/>
      <sheetName val="전선or케이블"/>
      <sheetName val="관로토공"/>
      <sheetName val="고분전시관"/>
      <sheetName val="공종산출내역서"/>
      <sheetName val="가시설"/>
      <sheetName val="맨홀"/>
      <sheetName val="추천서"/>
      <sheetName val="목록1"/>
      <sheetName val="대포2교접속"/>
      <sheetName val="천방교접속"/>
      <sheetName val="96정변2"/>
      <sheetName val="임대견적서"/>
      <sheetName val="접지수량"/>
      <sheetName val="공종별집계표"/>
      <sheetName val="요약배부"/>
      <sheetName val="고등학교"/>
      <sheetName val="CIVIL4"/>
      <sheetName val="TYPE-B 평균H"/>
      <sheetName val="DC-O-4-S(설명서)"/>
      <sheetName val="부안일위"/>
      <sheetName val="내역서적용수량집계표(가로)"/>
      <sheetName val="시운전연료"/>
      <sheetName val="회사정보"/>
      <sheetName val="2.단면가정3.모델링4.하중"/>
      <sheetName val="단면치수"/>
      <sheetName val="B"/>
      <sheetName val="사토"/>
      <sheetName val="노임단가 "/>
      <sheetName val="사유서제출현황-2"/>
      <sheetName val="공비대비"/>
      <sheetName val="TOTAL_BOQ"/>
      <sheetName val="48전력선로일위"/>
      <sheetName val="3련 BOX"/>
      <sheetName val="CC16-내역서"/>
      <sheetName val="4.2유효폭의 계산"/>
      <sheetName val="이토변실"/>
      <sheetName val="건축공사실행"/>
      <sheetName val="연결관암거"/>
      <sheetName val="가시설수량"/>
      <sheetName val="뚝토공"/>
      <sheetName val="TYPE-1"/>
      <sheetName val="공장3월 종합"/>
      <sheetName val="투찰내역"/>
      <sheetName val="본사업"/>
      <sheetName val="토공 total"/>
      <sheetName val="FM"/>
      <sheetName val="내역서 (2)"/>
      <sheetName val="품조정율(97-99)"/>
      <sheetName val="구분자"/>
      <sheetName val="콘센트신설"/>
      <sheetName val="참조 (2)"/>
      <sheetName val="반기PL"/>
      <sheetName val="기준"/>
      <sheetName val="공사비집계표"/>
      <sheetName val="공내역"/>
      <sheetName val="기본단가"/>
      <sheetName val="h-013211-2"/>
      <sheetName val="편성절차"/>
      <sheetName val="목록"/>
      <sheetName val="기초단가"/>
      <sheetName val="방수공사 집계표"/>
      <sheetName val=" HIT-&gt;HMC 견적(3900)"/>
      <sheetName val="대운산출"/>
      <sheetName val="Sheet17"/>
      <sheetName val="총 원가계산"/>
      <sheetName val="식재인부"/>
      <sheetName val="도"/>
      <sheetName val="노임,재료비"/>
      <sheetName val="잔여세부내역"/>
      <sheetName val="(직접시공)제경비(인쇄하지마세요)"/>
      <sheetName val="노임단가(직종번호 순)"/>
      <sheetName val="PAC"/>
      <sheetName val="품산출서"/>
      <sheetName val="자재근거"/>
      <sheetName val="Balance Sheet(AR)"/>
      <sheetName val="Income Statement(AR)"/>
      <sheetName val="98'자재"/>
      <sheetName val="2.1"/>
      <sheetName val="기둥(원형)"/>
      <sheetName val="A-4"/>
      <sheetName val="GAEYO"/>
      <sheetName val="원가계산서(변경)"/>
      <sheetName val="5.개인보호구지급"/>
      <sheetName val="접속집계"/>
      <sheetName val="E총15"/>
      <sheetName val="종배수관면벽구"/>
      <sheetName val="노면표시-조"/>
      <sheetName val="초"/>
      <sheetName val="공종구간"/>
      <sheetName val="기본DATA"/>
      <sheetName val="기초공"/>
      <sheetName val="반중력식옹벽"/>
      <sheetName val="개별직종노임단가(2007하)"/>
      <sheetName val="간접1"/>
      <sheetName val="수문일1"/>
      <sheetName val="실행내역(현대)"/>
      <sheetName val="단위수량(출력X)"/>
      <sheetName val="수량집계"/>
      <sheetName val="직공비"/>
      <sheetName val="공사비투입-데이타"/>
      <sheetName val="산근"/>
      <sheetName val="원형1호맨홀토공수량"/>
      <sheetName val="현장경비"/>
      <sheetName val="표준차도부연장조서-ASP"/>
      <sheetName val="대공종"/>
      <sheetName val="가도공"/>
      <sheetName val="현설내역서"/>
      <sheetName val="아산경희980422"/>
      <sheetName val="일위대가(계측기설치)"/>
      <sheetName val="단가입력창"/>
      <sheetName val="맨홀수량집계"/>
      <sheetName val="1.기안지"/>
      <sheetName val="원본(갑지)"/>
      <sheetName val="건축원가"/>
      <sheetName val="보성조서"/>
      <sheetName val="15설계GIS"/>
      <sheetName val="M-EQPT-Z"/>
      <sheetName val="재"/>
      <sheetName val="총괄내역"/>
      <sheetName val="조명일위"/>
      <sheetName val="Macro(MCC)"/>
      <sheetName val="제경비"/>
      <sheetName val="3월연장근무"/>
      <sheetName val="시설일위"/>
      <sheetName val="년도별실"/>
      <sheetName val="bm-marine"/>
      <sheetName val="예산"/>
      <sheetName val="간접비계산"/>
      <sheetName val="기본설계기준"/>
      <sheetName val="본체"/>
      <sheetName val="가공2원도"/>
      <sheetName val="자재가격"/>
      <sheetName val="교량하부공"/>
      <sheetName val="시설물일위"/>
      <sheetName val="토목내역서 (도급단가) (2)"/>
      <sheetName val="토목내역서 (도급단가)"/>
      <sheetName val="공종별내역서"/>
      <sheetName val="실행(표지,갑,을)"/>
      <sheetName val="1호맨홀수량산출"/>
      <sheetName val="차량별운반집계(2월)"/>
      <sheetName val="wall"/>
      <sheetName val="급수관경"/>
      <sheetName val="부대_x0005__x0000__x0000_"/>
      <sheetName val="예산서"/>
      <sheetName val="차선도색현황"/>
      <sheetName val="설비내역서"/>
      <sheetName val="산출서"/>
      <sheetName val="기타#9"/>
      <sheetName val="총재료집계"/>
      <sheetName val="개별직종노임단가(2005.1)"/>
      <sheetName val="코드일람표"/>
      <sheetName val="제경비율"/>
      <sheetName val="수주추정"/>
      <sheetName val="기초(중마오수)"/>
      <sheetName val="종배수관"/>
      <sheetName val="식재품셈"/>
      <sheetName val="단면가정"/>
      <sheetName val="내역서(총)"/>
      <sheetName val="제작비추산총괄표"/>
      <sheetName val="갑"/>
      <sheetName val="낙찰표"/>
      <sheetName val="노임산재"/>
      <sheetName val="토공산근"/>
      <sheetName val="2003년내역"/>
      <sheetName val="Tiepdia"/>
      <sheetName val="신규 품"/>
      <sheetName val="Summary Sheets"/>
      <sheetName val="BM"/>
      <sheetName val="화설내"/>
      <sheetName val="산3_4"/>
      <sheetName val="piping"/>
      <sheetName val="일위대가(가설)"/>
      <sheetName val="설계예산서(토목,전기)"/>
      <sheetName val="날개벽(시점좌측_x0005_"/>
      <sheetName val="1호철근량"/>
      <sheetName val="현장별계약현황('98.10.31)"/>
      <sheetName val="기술부대조건"/>
      <sheetName val="BSD (2)"/>
      <sheetName val="피벗테이블데이터분석"/>
      <sheetName val="적용단위길이"/>
      <sheetName val="교통표지판수량집계표"/>
      <sheetName val="BATCH"/>
      <sheetName val="b_balju"/>
      <sheetName val="4)유동표"/>
      <sheetName val="기계ּ_x0000_缀_x0000_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건축기술부대조건"/>
      <sheetName val="주요량(96)"/>
      <sheetName val="재고자산명세"/>
      <sheetName val="토목검측서"/>
      <sheetName val="건축토목내역"/>
      <sheetName val="태안9)3何Ⰰ佖✀訒"/>
      <sheetName val="남대문빌딩"/>
      <sheetName val="ACUNIT"/>
      <sheetName val="보할"/>
      <sheetName val="손익계산서"/>
      <sheetName val="이익잉여금처분계산서"/>
      <sheetName val="제조원가명세서"/>
      <sheetName val="현금흐름표"/>
      <sheetName val="수익성분석"/>
      <sheetName val="단가비교표(전기)"/>
      <sheetName val="shTemp"/>
      <sheetName val="연수원"/>
      <sheetName val="소화실적"/>
      <sheetName val="13.품질관리계획"/>
      <sheetName val="납부서"/>
      <sheetName val="코드2"/>
      <sheetName val="상정안건"/>
      <sheetName val="CALCULATION"/>
      <sheetName val="터널조도"/>
      <sheetName val="현금"/>
      <sheetName val="가감수량"/>
      <sheetName val="유출계수"/>
      <sheetName val="아스콘포장(T=650mm)"/>
      <sheetName val="연결관토피(토사)"/>
      <sheetName val="관로(미출력)"/>
      <sheetName val="6.교좌면보강"/>
      <sheetName val="차량별점검"/>
      <sheetName val="hvac(제어동)"/>
      <sheetName val="8월"/>
      <sheetName val="경상"/>
      <sheetName val="구동"/>
      <sheetName val="PAY"/>
      <sheetName val="수량"/>
      <sheetName val="상여_(2)"/>
      <sheetName val="설계변경"/>
      <sheetName val="20-25"/>
      <sheetName val="5사남"/>
      <sheetName val="RE9604"/>
      <sheetName val="철탑공사"/>
      <sheetName val="원형맨홀수량"/>
      <sheetName val="경산"/>
      <sheetName val="준공정산"/>
      <sheetName val="설계명세01"/>
      <sheetName val="공사직종별노임"/>
      <sheetName val="포장연장"/>
      <sheetName val="총수량鉠尯±"/>
      <sheetName val="기초1"/>
      <sheetName val="단가塀/墌/"/>
      <sheetName val="공용시설내역"/>
      <sheetName val="에너지절감량산출근거"/>
      <sheetName val="공사비예산서_(2)6"/>
      <sheetName val="설계_내역서_(2)6"/>
      <sheetName val="설계_내역서6"/>
      <sheetName val="_품셈6"/>
      <sheetName val="별표_(2)6"/>
      <sheetName val="별_표6"/>
      <sheetName val="견적_조건_변경사항6"/>
      <sheetName val="별표_6"/>
      <sheetName val="품_셈6"/>
      <sheetName val="부표_TABLE6"/>
      <sheetName val="3BL공동구_수량6"/>
      <sheetName val="VENDOR_LIST6"/>
      <sheetName val="6-1__관개량조서6"/>
      <sheetName val="1062-X방향_4"/>
      <sheetName val="플랜트_설치6"/>
      <sheetName val="Ⅴ-2_공종별내역6"/>
      <sheetName val="단가_및_재료비6"/>
      <sheetName val="2_품제O호표5"/>
      <sheetName val="설_계4"/>
      <sheetName val="P_M_별5"/>
      <sheetName val="내역_ver1_05"/>
      <sheetName val="A3_공사비_검토5"/>
      <sheetName val="입고장부_(4)4"/>
      <sheetName val="Customer_Databas4"/>
      <sheetName val="일위대가표-4_(2)4"/>
      <sheetName val="재료비_4"/>
      <sheetName val="수량산출서_갑지4"/>
      <sheetName val="별표_(1)4"/>
      <sheetName val="인건비_4"/>
      <sheetName val="C3_토목_옹벽4"/>
      <sheetName val="A6_샤시등4"/>
      <sheetName val="06-BATCH_4"/>
      <sheetName val="1_취수장4"/>
      <sheetName val="969910(_R)4"/>
      <sheetName val="수량산출_(3공구)4"/>
      <sheetName val="토공(우물통,기타)_4"/>
      <sheetName val="2_단면가정3"/>
      <sheetName val="4_2_1_마루높이_검토4"/>
      <sheetName val="DATA_입력란4"/>
      <sheetName val="crude_SLAB_RE-bar3"/>
      <sheetName val="3_3수량집계4"/>
      <sheetName val="배수공_시멘트_및_골재량_산출4"/>
      <sheetName val="준검_내역서4"/>
      <sheetName val="1_설계기준3"/>
      <sheetName val="1_설계조건4"/>
      <sheetName val="6PILE__(돌출)4"/>
      <sheetName val="단양_00_아파트-세부내역4"/>
      <sheetName val="REINF_4"/>
      <sheetName val="개별직종노임단가(2003_9)3"/>
      <sheetName val="사본_-_b_balju4"/>
      <sheetName val="샌딩_에폭시_도장4"/>
      <sheetName val="일반문틀_설치4"/>
      <sheetName val="실행내역_(2)3"/>
      <sheetName val="장외반출및폐기물_4"/>
      <sheetName val="BEND_LOSS4"/>
      <sheetName val="견적대비_견적서4"/>
      <sheetName val="3_하중산정4_지지력4"/>
      <sheetName val="1_수인터널4"/>
      <sheetName val="6_이토처리시간4"/>
      <sheetName val="세골재__T2_변경_현황4"/>
      <sheetName val="집계표_(2)4"/>
      <sheetName val="7__현장관리비_4"/>
      <sheetName val="6__안전관리비4"/>
      <sheetName val="단면_(2)4"/>
      <sheetName val="지수링_단위수량4"/>
      <sheetName val="4_장비손료4"/>
      <sheetName val="3_공통공사대비4"/>
      <sheetName val="제출내역_(2)4"/>
      <sheetName val="-기성청구내역서_xlsx4"/>
      <sheetName val="220_(2)4"/>
      <sheetName val="2000년_공정표4"/>
      <sheetName val="6_일위목록4"/>
      <sheetName val="9_단가조사서4"/>
      <sheetName val="4_전기4"/>
      <sheetName val="unit_44"/>
      <sheetName val="2_입력sheet4"/>
      <sheetName val="5_모델링3"/>
      <sheetName val="특수조명기구_단가조사서4"/>
      <sheetName val="Sheet1_(2)3"/>
      <sheetName val="LINE1L형0+30_3"/>
      <sheetName val="전선_및_전선관3"/>
      <sheetName val="국도접속_차도부수량3"/>
      <sheetName val="총수량多〈"/>
      <sheetName val="원가계산_(2)4"/>
      <sheetName val="기존단가_(2)4"/>
      <sheetName val="앉음벽_(2)4"/>
      <sheetName val="C_S_A4"/>
      <sheetName val="일반맨홀수량집계(A-7_LINE)3"/>
      <sheetName val="C1_(2)3"/>
      <sheetName val="중기조종사_단위단가4"/>
      <sheetName val="Major_Shareholder4"/>
      <sheetName val="1_설계설명서3"/>
      <sheetName val="실시설계_요율3"/>
      <sheetName val="2F_회의실견적(5_14_일대)3"/>
      <sheetName val="5_소모재료비4"/>
      <sheetName val="표지_(2)4"/>
      <sheetName val="기계경비_(2)4"/>
      <sheetName val="실행내역서_4"/>
      <sheetName val="CABLE_SIZE-14"/>
      <sheetName val="plan&amp;section_of_foundation4"/>
      <sheetName val="원가계산_(293"/>
      <sheetName val="빌딩_안내3"/>
      <sheetName val="2_대외공문3"/>
      <sheetName val="내___역3"/>
      <sheetName val="설계명세서_(장비)3"/>
      <sheetName val="TYPE-B_평균H3"/>
      <sheetName val="8_PILE__(돌출)3"/>
      <sheetName val="2_단면가정3_모델링4_하중3"/>
      <sheetName val="dongia_(2)3"/>
      <sheetName val="전기韈G"/>
      <sheetName val="노임단가_3"/>
      <sheetName val="3련_BOX3"/>
      <sheetName val="4_2유효폭의_계산3"/>
      <sheetName val="공장3월_종합3"/>
      <sheetName val="토공_total3"/>
      <sheetName val="내역서_(2)3"/>
      <sheetName val="참조_(2)3"/>
      <sheetName val="방수공사_집계표3"/>
      <sheetName val="_HIT-&gt;HMC_견적(3900)3"/>
      <sheetName val="총_원가계산3"/>
      <sheetName val="노임단가(직종번호_순)3"/>
      <sheetName val="Balance_Sheet(AR)3"/>
      <sheetName val="Income_Statement(AR)3"/>
      <sheetName val="2_13"/>
      <sheetName val="5_개인보호구지급3"/>
      <sheetName val="1_기안지3"/>
      <sheetName val="공사비예산서_(2)3"/>
      <sheetName val="설계_내역서_(2)3"/>
      <sheetName val="설계_내역서3"/>
      <sheetName val="_품셈3"/>
      <sheetName val="별표_(2)3"/>
      <sheetName val="별_표3"/>
      <sheetName val="견적_조건_변경사항3"/>
      <sheetName val="별표_3"/>
      <sheetName val="품_셈3"/>
      <sheetName val="부표_TABLE3"/>
      <sheetName val="3BL공동구_수량3"/>
      <sheetName val="VENDOR_LIST3"/>
      <sheetName val="6-1__관개량조서3"/>
      <sheetName val="1062-X방향_1"/>
      <sheetName val="플랜트_설치3"/>
      <sheetName val="Ⅴ-2_공종별내역3"/>
      <sheetName val="단가_및_재료비3"/>
      <sheetName val="2_품제O호표2"/>
      <sheetName val="설_계1"/>
      <sheetName val="P_M_별2"/>
      <sheetName val="내역_ver1_02"/>
      <sheetName val="A3_공사비_검토2"/>
      <sheetName val="입고장부_(4)1"/>
      <sheetName val="Customer_Databas1"/>
      <sheetName val="일위대가표-4_(2)1"/>
      <sheetName val="재료비_1"/>
      <sheetName val="수량산출서_갑지1"/>
      <sheetName val="별표_(1)1"/>
      <sheetName val="인건비_1"/>
      <sheetName val="C3_토목_옹벽1"/>
      <sheetName val="A6_샤시등1"/>
      <sheetName val="06-BATCH_1"/>
      <sheetName val="1_취수장1"/>
      <sheetName val="969910(_R)1"/>
      <sheetName val="수량산출_(3공구)1"/>
      <sheetName val="토공(우물통,기타)_1"/>
      <sheetName val="2_단면가정"/>
      <sheetName val="4_2_1_마루높이_검토1"/>
      <sheetName val="DATA_입력란1"/>
      <sheetName val="crude_SLAB_RE-bar"/>
      <sheetName val="3_3수량집계1"/>
      <sheetName val="배수공_시멘트_및_골재량_산출1"/>
      <sheetName val="준검_내역서1"/>
      <sheetName val="1_설계기준"/>
      <sheetName val="1_설계조건1"/>
      <sheetName val="6PILE__(돌출)1"/>
      <sheetName val="단양_00_아파트-세부내역1"/>
      <sheetName val="REINF_1"/>
      <sheetName val="개별직종노임단가(2003_9)"/>
      <sheetName val="사본_-_b_balju1"/>
      <sheetName val="샌딩_에폭시_도장1"/>
      <sheetName val="일반문틀_설치1"/>
      <sheetName val="실행내역_(2)"/>
      <sheetName val="장외반출및폐기물_1"/>
      <sheetName val="BEND_LOSS1"/>
      <sheetName val="견적대비_견적서1"/>
      <sheetName val="3_하중산정4_지지력1"/>
      <sheetName val="1_수인터널1"/>
      <sheetName val="6_이토처리시간1"/>
      <sheetName val="세골재__T2_변경_현황1"/>
      <sheetName val="집계표_(2)1"/>
      <sheetName val="7__현장관리비_1"/>
      <sheetName val="6__안전관리비1"/>
      <sheetName val="단면_(2)1"/>
      <sheetName val="지수링_단위수량1"/>
      <sheetName val="4_장비손료1"/>
      <sheetName val="3_공통공사대비1"/>
      <sheetName val="제출내역_(2)1"/>
      <sheetName val="-기성청구내역서_xlsx1"/>
      <sheetName val="220_(2)1"/>
      <sheetName val="2000년_공정표1"/>
      <sheetName val="6_일위목록1"/>
      <sheetName val="9_단가조사서1"/>
      <sheetName val="4_전기1"/>
      <sheetName val="unit_41"/>
      <sheetName val="2_입력sheet1"/>
      <sheetName val="5_모델링"/>
      <sheetName val="특수조명기구_단가조사서1"/>
      <sheetName val="Sheet1_(2)"/>
      <sheetName val="LINE1L형0+30_"/>
      <sheetName val="전선_및_전선관"/>
      <sheetName val="국도접속_차도부수량"/>
      <sheetName val="원가계산_(2)1"/>
      <sheetName val="기존단가_(2)1"/>
      <sheetName val="앉음벽_(2)1"/>
      <sheetName val="C_S_A1"/>
      <sheetName val="일반맨홀수량집계(A-7_LINE)"/>
      <sheetName val="C1_(2)"/>
      <sheetName val="중기조종사_단위단가1"/>
      <sheetName val="Major_Shareholder1"/>
      <sheetName val="1_설계설명서"/>
      <sheetName val="실시설계_요율"/>
      <sheetName val="2F_회의실견적(5_14_일대)"/>
      <sheetName val="5_소모재료비1"/>
      <sheetName val="표지_(2)1"/>
      <sheetName val="기계경비_(2)1"/>
      <sheetName val="실행내역서_1"/>
      <sheetName val="CABLE_SIZE-11"/>
      <sheetName val="plan&amp;section_of_foundation1"/>
      <sheetName val="원가계산_(29"/>
      <sheetName val="빌딩_안내"/>
      <sheetName val="2_대외공문"/>
      <sheetName val="내___역"/>
      <sheetName val="설계명세서_(장비)"/>
      <sheetName val="TYPE-B_평균H"/>
      <sheetName val="8_PILE__(돌출)"/>
      <sheetName val="2_단면가정3_모델링4_하중"/>
      <sheetName val="dongia_(2)"/>
      <sheetName val="노임단가_"/>
      <sheetName val="3련_BOX"/>
      <sheetName val="4_2유효폭의_계산"/>
      <sheetName val="공장3월_종합"/>
      <sheetName val="토공_total"/>
      <sheetName val="내역서_(2)"/>
      <sheetName val="참조_(2)"/>
      <sheetName val="방수공사_집계표"/>
      <sheetName val="_HIT-&gt;HMC_견적(3900)"/>
      <sheetName val="총_원가계산"/>
      <sheetName val="노임단가(직종번호_순)"/>
      <sheetName val="Balance_Sheet(AR)"/>
      <sheetName val="Income_Statement(AR)"/>
      <sheetName val="2_1"/>
      <sheetName val="5_개인보호구지급"/>
      <sheetName val="1_기안지"/>
      <sheetName val="공사비예산서_(2)4"/>
      <sheetName val="설계_내역서_(2)4"/>
      <sheetName val="설계_내역서4"/>
      <sheetName val="_품셈4"/>
      <sheetName val="별표_(2)4"/>
      <sheetName val="별_표4"/>
      <sheetName val="견적_조건_변경사항4"/>
      <sheetName val="별표_4"/>
      <sheetName val="품_셈4"/>
      <sheetName val="부표_TABLE4"/>
      <sheetName val="3BL공동구_수량4"/>
      <sheetName val="VENDOR_LIST4"/>
      <sheetName val="6-1__관개량조서4"/>
      <sheetName val="1062-X방향_2"/>
      <sheetName val="플랜트_설치4"/>
      <sheetName val="Ⅴ-2_공종별내역4"/>
      <sheetName val="단가_및_재료비4"/>
      <sheetName val="2_품제O호표3"/>
      <sheetName val="설_계2"/>
      <sheetName val="P_M_별3"/>
      <sheetName val="내역_ver1_03"/>
      <sheetName val="A3_공사비_검토3"/>
      <sheetName val="입고장부_(4)2"/>
      <sheetName val="Customer_Databas2"/>
      <sheetName val="일위대가표-4_(2)2"/>
      <sheetName val="재료비_2"/>
      <sheetName val="수량산출서_갑지2"/>
      <sheetName val="별표_(1)2"/>
      <sheetName val="인건비_2"/>
      <sheetName val="C3_토목_옹벽2"/>
      <sheetName val="A6_샤시등2"/>
      <sheetName val="06-BATCH_2"/>
      <sheetName val="1_취수장2"/>
      <sheetName val="969910(_R)2"/>
      <sheetName val="수량산출_(3공구)2"/>
      <sheetName val="토공(우물통,기타)_2"/>
      <sheetName val="2_단면가정1"/>
      <sheetName val="4_2_1_마루높이_검토2"/>
      <sheetName val="DATA_입력란2"/>
      <sheetName val="crude_SLAB_RE-bar1"/>
      <sheetName val="3_3수량집계2"/>
      <sheetName val="배수공_시멘트_및_골재량_산출2"/>
      <sheetName val="준검_내역서2"/>
      <sheetName val="1_설계기준1"/>
      <sheetName val="1_설계조건2"/>
      <sheetName val="6PILE__(돌출)2"/>
      <sheetName val="단양_00_아파트-세부내역2"/>
      <sheetName val="REINF_2"/>
      <sheetName val="개별직종노임단가(2003_9)1"/>
      <sheetName val="사본_-_b_balju2"/>
      <sheetName val="샌딩_에폭시_도장2"/>
      <sheetName val="일반문틀_설치2"/>
      <sheetName val="실행내역_(2)1"/>
      <sheetName val="장외반출및폐기물_2"/>
      <sheetName val="BEND_LOSS2"/>
      <sheetName val="견적대비_견적서2"/>
      <sheetName val="3_하중산정4_지지력2"/>
      <sheetName val="1_수인터널2"/>
      <sheetName val="6_이토처리시간2"/>
      <sheetName val="세골재__T2_변경_현황2"/>
      <sheetName val="집계표_(2)2"/>
      <sheetName val="7__현장관리비_2"/>
      <sheetName val="6__안전관리비2"/>
      <sheetName val="단면_(2)2"/>
      <sheetName val="지수링_단위수량2"/>
      <sheetName val="4_장비손료2"/>
      <sheetName val="3_공통공사대비2"/>
      <sheetName val="제출내역_(2)2"/>
      <sheetName val="-기성청구내역서_xlsx2"/>
      <sheetName val="220_(2)2"/>
      <sheetName val="2000년_공정표2"/>
      <sheetName val="6_일위목록2"/>
      <sheetName val="9_단가조사서2"/>
      <sheetName val="4_전기2"/>
      <sheetName val="unit_42"/>
      <sheetName val="2_입력sheet2"/>
      <sheetName val="5_모델링1"/>
      <sheetName val="특수조명기구_단가조사서2"/>
      <sheetName val="Sheet1_(2)1"/>
      <sheetName val="LINE1L형0+30_1"/>
      <sheetName val="전선_및_전선관1"/>
      <sheetName val="국도접속_차도부수량1"/>
      <sheetName val="원가계산_(2)2"/>
      <sheetName val="기존단가_(2)2"/>
      <sheetName val="앉음벽_(2)2"/>
      <sheetName val="C_S_A2"/>
      <sheetName val="일반맨홀수량집계(A-7_LINE)1"/>
      <sheetName val="C1_(2)1"/>
      <sheetName val="중기조종사_단위단가2"/>
      <sheetName val="Major_Shareholder2"/>
      <sheetName val="1_설계설명서1"/>
      <sheetName val="실시설계_요율1"/>
      <sheetName val="2F_회의실견적(5_14_일대)1"/>
      <sheetName val="5_소모재료비2"/>
      <sheetName val="표지_(2)2"/>
      <sheetName val="기계경비_(2)2"/>
      <sheetName val="실행내역서_2"/>
      <sheetName val="CABLE_SIZE-12"/>
      <sheetName val="plan&amp;section_of_foundation2"/>
      <sheetName val="원가계산_(291"/>
      <sheetName val="빌딩_안내1"/>
      <sheetName val="2_대외공문1"/>
      <sheetName val="내___역1"/>
      <sheetName val="설계명세서_(장비)1"/>
      <sheetName val="TYPE-B_평균H1"/>
      <sheetName val="8_PILE__(돌출)1"/>
      <sheetName val="2_단면가정3_모델링4_하중1"/>
      <sheetName val="dongia_(2)1"/>
      <sheetName val="노임단가_1"/>
      <sheetName val="3련_BOX1"/>
      <sheetName val="4_2유효폭의_계산1"/>
      <sheetName val="공장3월_종합1"/>
      <sheetName val="토공_total1"/>
      <sheetName val="내역서_(2)1"/>
      <sheetName val="참조_(2)1"/>
      <sheetName val="방수공사_집계표1"/>
      <sheetName val="_HIT-&gt;HMC_견적(3900)1"/>
      <sheetName val="총_원가계산1"/>
      <sheetName val="노임단가(직종번호_순)1"/>
      <sheetName val="Balance_Sheet(AR)1"/>
      <sheetName val="Income_Statement(AR)1"/>
      <sheetName val="2_11"/>
      <sheetName val="5_개인보호구지급1"/>
      <sheetName val="1_기안지1"/>
      <sheetName val="공사비예산서_(2)5"/>
      <sheetName val="설계_내역서_(2)5"/>
      <sheetName val="설계_내역서5"/>
      <sheetName val="_품셈5"/>
      <sheetName val="별표_(2)5"/>
      <sheetName val="별_표5"/>
      <sheetName val="견적_조건_변경사항5"/>
      <sheetName val="별표_5"/>
      <sheetName val="품_셈5"/>
      <sheetName val="부표_TABLE5"/>
      <sheetName val="3BL공동구_수량5"/>
      <sheetName val="VENDOR_LIST5"/>
      <sheetName val="6-1__관개량조서5"/>
      <sheetName val="1062-X방향_3"/>
      <sheetName val="플랜트_설치5"/>
      <sheetName val="Ⅴ-2_공종별내역5"/>
      <sheetName val="단가_및_재료비5"/>
      <sheetName val="2_품제O호표4"/>
      <sheetName val="설_계3"/>
      <sheetName val="P_M_별4"/>
      <sheetName val="내역_ver1_04"/>
      <sheetName val="A3_공사비_검토4"/>
      <sheetName val="입고장부_(4)3"/>
      <sheetName val="Customer_Databas3"/>
      <sheetName val="일위대가표-4_(2)3"/>
      <sheetName val="재료비_3"/>
      <sheetName val="수량산출서_갑지3"/>
      <sheetName val="별표_(1)3"/>
      <sheetName val="인건비_3"/>
      <sheetName val="C3_토목_옹벽3"/>
      <sheetName val="A6_샤시등3"/>
      <sheetName val="06-BATCH_3"/>
      <sheetName val="1_취수장3"/>
      <sheetName val="969910(_R)3"/>
      <sheetName val="수량산출_(3공구)3"/>
      <sheetName val="토공(우물통,기타)_3"/>
      <sheetName val="2_단면가정2"/>
      <sheetName val="4_2_1_마루높이_검토3"/>
      <sheetName val="DATA_입력란3"/>
      <sheetName val="crude_SLAB_RE-bar2"/>
      <sheetName val="3_3수량집계3"/>
      <sheetName val="배수공_시멘트_및_골재량_산출3"/>
      <sheetName val="준검_내역서3"/>
      <sheetName val="1_설계기준2"/>
      <sheetName val="1_설계조건3"/>
      <sheetName val="6PILE__(돌출)3"/>
      <sheetName val="단양_00_아파트-세부내역3"/>
      <sheetName val="REINF_3"/>
      <sheetName val="개별직종노임단가(2003_9)2"/>
      <sheetName val="사본_-_b_balju3"/>
      <sheetName val="샌딩_에폭시_도장3"/>
      <sheetName val="일반문틀_설치3"/>
      <sheetName val="실행내역_(2)2"/>
      <sheetName val="장외반출및폐기물_3"/>
      <sheetName val="BEND_LOSS3"/>
      <sheetName val="견적대비_견적서3"/>
      <sheetName val="3_하중산정4_지지력3"/>
      <sheetName val="1_수인터널3"/>
      <sheetName val="6_이토처리시간3"/>
      <sheetName val="세골재__T2_변경_현황3"/>
      <sheetName val="집계표_(2)3"/>
      <sheetName val="7__현장관리비_3"/>
      <sheetName val="6__안전관리비3"/>
      <sheetName val="단면_(2)3"/>
      <sheetName val="지수링_단위수량3"/>
      <sheetName val="4_장비손료3"/>
      <sheetName val="3_공통공사대비3"/>
      <sheetName val="제출내역_(2)3"/>
      <sheetName val="-기성청구내역서_xlsx3"/>
      <sheetName val="220_(2)3"/>
      <sheetName val="2000년_공정표3"/>
      <sheetName val="6_일위목록3"/>
      <sheetName val="9_단가조사서3"/>
      <sheetName val="4_전기3"/>
      <sheetName val="unit_43"/>
      <sheetName val="2_입력sheet3"/>
      <sheetName val="5_모델링2"/>
      <sheetName val="특수조명기구_단가조사서3"/>
      <sheetName val="Sheet1_(2)2"/>
      <sheetName val="LINE1L형0+30_2"/>
      <sheetName val="전선_및_전선관2"/>
      <sheetName val="국도접속_차도부수량2"/>
      <sheetName val="원가계산_(2)3"/>
      <sheetName val="기존단가_(2)3"/>
      <sheetName val="앉음벽_(2)3"/>
      <sheetName val="C_S_A3"/>
      <sheetName val="일반맨홀수량집계(A-7_LINE)2"/>
      <sheetName val="C1_(2)2"/>
      <sheetName val="중기조종사_단위단가3"/>
      <sheetName val="Major_Shareholder3"/>
      <sheetName val="1_설계설명서2"/>
      <sheetName val="실시설계_요율2"/>
      <sheetName val="2F_회의실견적(5_14_일대)2"/>
      <sheetName val="5_소모재료비3"/>
      <sheetName val="표지_(2)3"/>
      <sheetName val="기계경비_(2)3"/>
      <sheetName val="실행내역서_3"/>
      <sheetName val="CABLE_SIZE-13"/>
      <sheetName val="plan&amp;section_of_foundation3"/>
      <sheetName val="원가계산_(292"/>
      <sheetName val="빌딩_안내2"/>
      <sheetName val="2_대외공문2"/>
      <sheetName val="내___역2"/>
      <sheetName val="설계명세서_(장비)2"/>
      <sheetName val="TYPE-B_평균H2"/>
      <sheetName val="8_PILE__(돌출)2"/>
      <sheetName val="2_단면가정3_모델링4_하중2"/>
      <sheetName val="dongia_(2)2"/>
      <sheetName val="노임단가_2"/>
      <sheetName val="3련_BOX2"/>
      <sheetName val="4_2유효폭의_계산2"/>
      <sheetName val="공장3월_종합2"/>
      <sheetName val="토공_total2"/>
      <sheetName val="내역서_(2)2"/>
      <sheetName val="참조_(2)2"/>
      <sheetName val="방수공사_집계표2"/>
      <sheetName val="_HIT-&gt;HMC_견적(3900)2"/>
      <sheetName val="총_원가계산2"/>
      <sheetName val="노임단가(직종번호_순)2"/>
      <sheetName val="Balance_Sheet(AR)2"/>
      <sheetName val="Income_Statement(AR)2"/>
      <sheetName val="2_12"/>
      <sheetName val="5_개인보호구지급2"/>
      <sheetName val="1_기안지2"/>
      <sheetName val="9509"/>
      <sheetName val="음성방향"/>
      <sheetName val="교각(현타1500,고정단,비대칭,강합성,P12-14"/>
      <sheetName val="기별(종합)"/>
      <sheetName val="C.배수관공"/>
      <sheetName val="전주조서"/>
      <sheetName val="최종"/>
      <sheetName val="조직표"/>
      <sheetName val="합계"/>
      <sheetName val="2-2.매출분석"/>
      <sheetName val="생산판매 7"/>
      <sheetName val="FAX"/>
      <sheetName val="자료넣기"/>
      <sheetName val="수토공단위당"/>
      <sheetName val="대창(함평)"/>
      <sheetName val="대창(장성)"/>
      <sheetName val="대창(함평)-창열"/>
      <sheetName val="편입용지조서"/>
      <sheetName val="관광안내(편지식)"/>
      <sheetName val="유지_x0000_̛"/>
      <sheetName val="XXXXXX"/>
      <sheetName val="수량산출근거(관급)"/>
      <sheetName val="특수조명기구 단莘7菜7"/>
      <sheetName val="특수조명기구 단_x0005__x0000__x0000_"/>
      <sheetName val="특수조명기구 단헾⿥_x0005__x0000_"/>
      <sheetName val="99년신청"/>
      <sheetName val=" 총괄표"/>
      <sheetName val="재집"/>
      <sheetName val="견적 (2)"/>
      <sheetName val="남양주부대"/>
      <sheetName val="장외반출및폐기물°"/>
      <sheetName val="장외반출및폐기물_x0000_"/>
      <sheetName val="용수로단위수량"/>
      <sheetName val="빗물받이(910-510-410)"/>
      <sheetName val="청천내"/>
      <sheetName val="파일의이용"/>
      <sheetName val="2차계약"/>
      <sheetName val="흥양2교토공집계표"/>
      <sheetName val="관급자재"/>
      <sheetName val="종합장비부표"/>
      <sheetName val="개인별조서"/>
      <sheetName val="ɉ"/>
      <sheetName val="문학간접"/>
      <sheetName val="특별땅고르기"/>
      <sheetName val="구羳稪ԯ"/>
      <sheetName val="법면설면"/>
      <sheetName val="테이블"/>
      <sheetName val="횡배수관토공수량"/>
      <sheetName val="구리토평1전기"/>
      <sheetName val="벽체면적당일위대가"/>
      <sheetName val="Front"/>
      <sheetName val="산출(토공)"/>
      <sheetName val="기초입력 DATA"/>
      <sheetName val="sub"/>
      <sheetName val="견적서-자동"/>
      <sheetName val="계약서"/>
      <sheetName val="단위墨_x001e_"/>
      <sheetName val="펌프차타설"/>
      <sheetName val="직종단가 (2)"/>
      <sheetName val="붙임2검측감리비"/>
      <sheetName val="맨홀조서"/>
      <sheetName val="1호맨홀_x0000__x0000_"/>
      <sheetName val="입력변수"/>
      <sheetName val="지중자재단가"/>
      <sheetName val="재정비내역"/>
      <sheetName val="지적고시내역"/>
      <sheetName val="세금자료"/>
      <sheetName val="내역1"/>
      <sheetName val="13LPMCC"/>
      <sheetName val="장비분류"/>
      <sheetName val="실행간접비용"/>
      <sheetName val="단가조정"/>
      <sheetName val="도급b_balju"/>
      <sheetName val="적격심사표"/>
      <sheetName val="투찰추정"/>
      <sheetName val="시화점실행"/>
      <sheetName val="서산일위대가수정분010603"/>
      <sheetName val="내역서(전기)"/>
      <sheetName val="총괄메뉴"/>
      <sheetName val="한강운반비"/>
      <sheetName val="신림APT"/>
      <sheetName val="당진1,2호기전선관설치및접지4차공사내역서-을지"/>
      <sheetName val="Tension"/>
      <sheetName val="외화금융(97-03)"/>
      <sheetName val="원가총괄"/>
      <sheetName val="CTEMCOST"/>
      <sheetName val="한일양산"/>
      <sheetName val="사업분석"/>
      <sheetName val="노무단가"/>
      <sheetName val="해안산2"/>
      <sheetName val="48일위"/>
      <sheetName val="49일위"/>
      <sheetName val="22일위"/>
      <sheetName val="102동 지하실보수공사"/>
      <sheetName val="물량내역"/>
      <sheetName val="인원계획-미화"/>
      <sheetName val="기본사항"/>
      <sheetName val="CWP"/>
      <sheetName val="7.경제성결과"/>
      <sheetName val="전도금"/>
      <sheetName val="일반공사"/>
      <sheetName val="A 견적"/>
      <sheetName val="TCDB"/>
      <sheetName val="연부97-1"/>
      <sheetName val="갑지1"/>
      <sheetName val="교육종류"/>
      <sheetName val="수량_x0006__x0008_"/>
      <sheetName val="수량_x0006__x0000_"/>
      <sheetName val="_x0000__x0004__x0000__x0000_"/>
      <sheetName val="포장공(집계)"/>
      <sheetName val="Working HR_20180930"/>
      <sheetName val="지하"/>
      <sheetName val="견적실행대비표(을지) "/>
      <sheetName val="타현장견적비교(개별)"/>
      <sheetName val="타현장견적비교(지역)"/>
      <sheetName val="토목단가"/>
      <sheetName val="총공사비"/>
      <sheetName val="예산내역서"/>
      <sheetName val="연결임시"/>
      <sheetName val="1호구조물"/>
      <sheetName val="아파트 "/>
      <sheetName val="결과조달"/>
      <sheetName val="금액"/>
      <sheetName val="asd"/>
      <sheetName val="전차선로 물량표"/>
      <sheetName val="2공구산출내"/>
      <sheetName val="주배관TYPE현황"/>
      <sheetName val="3.9월공정표"/>
      <sheetName val="7월"/>
      <sheetName val="공급집계 (현대-우림)"/>
      <sheetName val="작성방법"/>
      <sheetName val="설직재-1"/>
      <sheetName val="세부분류"/>
      <sheetName val="분류등록"/>
      <sheetName val="본체철근표"/>
      <sheetName val="자재운반단가일람표"/>
      <sheetName val="공사비명세서"/>
      <sheetName val="수량산출내역1115"/>
      <sheetName val="현황표-원래"/>
      <sheetName val="Xunit (단위환산)"/>
      <sheetName val="SHAPE "/>
      <sheetName val="조도계산서 (도서)"/>
      <sheetName val="2.1  노무비 평균단가산출"/>
      <sheetName val="CONCRETE"/>
      <sheetName val="001"/>
      <sheetName val="2.펌프장(사급자재)"/>
      <sheetName val="PIPE"/>
      <sheetName val="#2_일위대가목록"/>
      <sheetName val="토목주소"/>
      <sheetName val="구역화물"/>
      <sheetName val="단가일람"/>
      <sheetName val="배명(단가)"/>
      <sheetName val="과세내역(세부)"/>
      <sheetName val="적용기준표(98년상반기)"/>
      <sheetName val="1단계"/>
      <sheetName val="R.C RAHMEN 해석"/>
      <sheetName val="본체 설 계"/>
      <sheetName val="97 사업추정(WEKI)"/>
      <sheetName val="철거현황"/>
      <sheetName val="심_x0000_"/>
      <sheetName val="심ⴀ"/>
      <sheetName val="고지전심사청구서"/>
      <sheetName val="가설공사"/>
      <sheetName val="CalcuSheet"/>
      <sheetName val="표 지"/>
      <sheetName val="출입통제설비(console 외) (본관동)"/>
      <sheetName val="热力"/>
      <sheetName val="C"/>
      <sheetName val="고동산출"/>
      <sheetName val="노임단가 (Print 불필요)"/>
      <sheetName val="1.2. 도장 변경작업 상세내역"/>
      <sheetName val="예산M4A"/>
      <sheetName val="영흥TL(UP,DOWN) "/>
      <sheetName val="Proposal"/>
      <sheetName val="가BM"/>
      <sheetName val="자재조서"/>
      <sheetName val="BASIC단가"/>
      <sheetName val="말뚝기초"/>
      <sheetName val="정산내역서"/>
      <sheetName val="22수량"/>
      <sheetName val="05.전기"/>
      <sheetName val="매출집계"/>
      <sheetName val="원시데이타"/>
      <sheetName val="카메라"/>
      <sheetName val="96보완계획7.12"/>
      <sheetName val="고객검색(본부)"/>
      <sheetName val="gyun"/>
      <sheetName val="내역갑지"/>
      <sheetName val="공사비내역"/>
      <sheetName val="단위량당중기"/>
      <sheetName val="결과치"/>
      <sheetName val="부대공"/>
      <sheetName val="배수공"/>
      <sheetName val="월별수입"/>
      <sheetName val="월별손익"/>
      <sheetName val="PI"/>
      <sheetName val="PAINT"/>
      <sheetName val="1차 내역서"/>
      <sheetName val="내역서2안"/>
      <sheetName val="물량내역서"/>
      <sheetName val="기초목"/>
      <sheetName val="database"/>
      <sheetName val="전기_x0002_"/>
      <sheetName val="별첨#2_임금"/>
      <sheetName val="명세서(을)"/>
      <sheetName val=" 원본"/>
      <sheetName val="케이블"/>
      <sheetName val="총원"/>
      <sheetName val="앨범표지"/>
      <sheetName val="청학계"/>
      <sheetName val="표준단"/>
      <sheetName val="평형공사비"/>
      <sheetName val="암거날개벽"/>
      <sheetName val="적용건축"/>
      <sheetName val="단가비교표_공통1"/>
      <sheetName val="[별표내역.XLS]________XX__________2"/>
      <sheetName val="변경내_x0000__x0000_"/>
      <sheetName val="Macro2"/>
      <sheetName val="기성내역"/>
      <sheetName val="본공사"/>
      <sheetName val="내역서(1)"/>
      <sheetName val="품의서"/>
      <sheetName val="감리을"/>
      <sheetName val="조건표 (2)"/>
      <sheetName val="우수"/>
      <sheetName val="내역서적용수량 (지방도893)"/>
      <sheetName val="결합부검토"/>
      <sheetName val="수안보-MBR1"/>
      <sheetName val="우각부보강"/>
      <sheetName val="관접합및부설"/>
      <sheetName val="역사이펀평균높이"/>
      <sheetName val="18.궤도재료"/>
      <sheetName val="ɉ_x005f_x0000_က㞀"/>
      <sheetName val="평택분"/>
      <sheetName val="설계예산Ȝ"/>
      <sheetName val="기초"/>
    </sheetNames>
    <sheetDataSet>
      <sheetData sheetId="0">
        <row r="2">
          <cell r="C2" t="str">
            <v>철골공</v>
          </cell>
        </row>
      </sheetData>
      <sheetData sheetId="1">
        <row r="2">
          <cell r="C2" t="str">
            <v>철골공</v>
          </cell>
        </row>
      </sheetData>
      <sheetData sheetId="2">
        <row r="2">
          <cell r="C2" t="str">
            <v>철골공</v>
          </cell>
        </row>
      </sheetData>
      <sheetData sheetId="3">
        <row r="2">
          <cell r="C2" t="str">
            <v>철골공</v>
          </cell>
        </row>
      </sheetData>
      <sheetData sheetId="4">
        <row r="2">
          <cell r="C2" t="str">
            <v>철골공</v>
          </cell>
        </row>
      </sheetData>
      <sheetData sheetId="5">
        <row r="2">
          <cell r="C2" t="str">
            <v>철골공</v>
          </cell>
        </row>
      </sheetData>
      <sheetData sheetId="6">
        <row r="2">
          <cell r="C2" t="str">
            <v>철골공</v>
          </cell>
        </row>
      </sheetData>
      <sheetData sheetId="7">
        <row r="2">
          <cell r="C2" t="str">
            <v>철골공</v>
          </cell>
        </row>
      </sheetData>
      <sheetData sheetId="8">
        <row r="2">
          <cell r="C2" t="str">
            <v>철골공</v>
          </cell>
        </row>
      </sheetData>
      <sheetData sheetId="9">
        <row r="2">
          <cell r="C2" t="str">
            <v>철골공</v>
          </cell>
        </row>
      </sheetData>
      <sheetData sheetId="10">
        <row r="2">
          <cell r="C2" t="str">
            <v>철골공</v>
          </cell>
        </row>
      </sheetData>
      <sheetData sheetId="11">
        <row r="2">
          <cell r="C2" t="str">
            <v>철골공</v>
          </cell>
        </row>
      </sheetData>
      <sheetData sheetId="12">
        <row r="2">
          <cell r="C2" t="str">
            <v>철골공</v>
          </cell>
        </row>
      </sheetData>
      <sheetData sheetId="13">
        <row r="2">
          <cell r="C2" t="str">
            <v>철골공</v>
          </cell>
        </row>
      </sheetData>
      <sheetData sheetId="14">
        <row r="2">
          <cell r="C2" t="str">
            <v>철골공</v>
          </cell>
        </row>
      </sheetData>
      <sheetData sheetId="15">
        <row r="2">
          <cell r="C2" t="str">
            <v>철골공</v>
          </cell>
        </row>
      </sheetData>
      <sheetData sheetId="16">
        <row r="2">
          <cell r="C2" t="str">
            <v>철골공</v>
          </cell>
        </row>
      </sheetData>
      <sheetData sheetId="17">
        <row r="2">
          <cell r="C2" t="str">
            <v>철골공</v>
          </cell>
        </row>
      </sheetData>
      <sheetData sheetId="18">
        <row r="2">
          <cell r="C2" t="str">
            <v>철골공</v>
          </cell>
        </row>
      </sheetData>
      <sheetData sheetId="19">
        <row r="2">
          <cell r="C2" t="str">
            <v>철골공</v>
          </cell>
        </row>
      </sheetData>
      <sheetData sheetId="20">
        <row r="2">
          <cell r="C2" t="str">
            <v>철골공</v>
          </cell>
        </row>
      </sheetData>
      <sheetData sheetId="21">
        <row r="2">
          <cell r="C2" t="str">
            <v>철골공</v>
          </cell>
        </row>
      </sheetData>
      <sheetData sheetId="22">
        <row r="2">
          <cell r="C2" t="str">
            <v>철골공</v>
          </cell>
        </row>
      </sheetData>
      <sheetData sheetId="23">
        <row r="2">
          <cell r="C2" t="str">
            <v>철골공</v>
          </cell>
        </row>
      </sheetData>
      <sheetData sheetId="24">
        <row r="2">
          <cell r="C2" t="str">
            <v>철골공</v>
          </cell>
        </row>
      </sheetData>
      <sheetData sheetId="25">
        <row r="2">
          <cell r="C2" t="str">
            <v>철골공</v>
          </cell>
        </row>
      </sheetData>
      <sheetData sheetId="26">
        <row r="2">
          <cell r="C2" t="str">
            <v>철골공</v>
          </cell>
        </row>
      </sheetData>
      <sheetData sheetId="27">
        <row r="2">
          <cell r="C2" t="str">
            <v>철골공</v>
          </cell>
        </row>
      </sheetData>
      <sheetData sheetId="28">
        <row r="2">
          <cell r="C2" t="str">
            <v>철골공</v>
          </cell>
        </row>
      </sheetData>
      <sheetData sheetId="29">
        <row r="2">
          <cell r="C2" t="str">
            <v>철골공</v>
          </cell>
        </row>
      </sheetData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>
        <row r="2">
          <cell r="C2" t="str">
            <v>철골공</v>
          </cell>
        </row>
      </sheetData>
      <sheetData sheetId="32">
        <row r="2">
          <cell r="C2" t="str">
            <v>철골공</v>
          </cell>
        </row>
      </sheetData>
      <sheetData sheetId="33">
        <row r="2">
          <cell r="C2" t="str">
            <v>철골공</v>
          </cell>
        </row>
      </sheetData>
      <sheetData sheetId="34">
        <row r="2">
          <cell r="C2" t="str">
            <v>철골공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>
        <row r="2">
          <cell r="C2" t="str">
            <v>철골공</v>
          </cell>
        </row>
      </sheetData>
      <sheetData sheetId="859">
        <row r="2">
          <cell r="C2" t="str">
            <v>철골공</v>
          </cell>
        </row>
      </sheetData>
      <sheetData sheetId="860">
        <row r="2">
          <cell r="C2" t="str">
            <v>철골공</v>
          </cell>
        </row>
      </sheetData>
      <sheetData sheetId="861">
        <row r="2">
          <cell r="C2" t="str">
            <v>철골공</v>
          </cell>
        </row>
      </sheetData>
      <sheetData sheetId="862">
        <row r="2">
          <cell r="C2" t="str">
            <v>철골공</v>
          </cell>
        </row>
      </sheetData>
      <sheetData sheetId="863">
        <row r="2">
          <cell r="C2" t="str">
            <v>철골공</v>
          </cell>
        </row>
      </sheetData>
      <sheetData sheetId="864">
        <row r="2">
          <cell r="C2" t="str">
            <v>철골공</v>
          </cell>
        </row>
      </sheetData>
      <sheetData sheetId="865">
        <row r="2">
          <cell r="C2" t="str">
            <v>철골공</v>
          </cell>
        </row>
      </sheetData>
      <sheetData sheetId="866">
        <row r="2">
          <cell r="C2" t="str">
            <v>철골공</v>
          </cell>
        </row>
      </sheetData>
      <sheetData sheetId="867">
        <row r="2">
          <cell r="C2" t="str">
            <v>철골공</v>
          </cell>
        </row>
      </sheetData>
      <sheetData sheetId="868">
        <row r="2">
          <cell r="C2" t="str">
            <v>철골공</v>
          </cell>
        </row>
      </sheetData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>
        <row r="2">
          <cell r="C2" t="str">
            <v>철골공</v>
          </cell>
        </row>
      </sheetData>
      <sheetData sheetId="908">
        <row r="2">
          <cell r="C2" t="str">
            <v>철골공</v>
          </cell>
        </row>
      </sheetData>
      <sheetData sheetId="909">
        <row r="2">
          <cell r="C2" t="str">
            <v>철골공</v>
          </cell>
        </row>
      </sheetData>
      <sheetData sheetId="910">
        <row r="2">
          <cell r="C2" t="str">
            <v>철골공</v>
          </cell>
        </row>
      </sheetData>
      <sheetData sheetId="911">
        <row r="2">
          <cell r="C2" t="str">
            <v>철골공</v>
          </cell>
        </row>
      </sheetData>
      <sheetData sheetId="912">
        <row r="2">
          <cell r="C2" t="str">
            <v>철골공</v>
          </cell>
        </row>
      </sheetData>
      <sheetData sheetId="913">
        <row r="2">
          <cell r="C2" t="str">
            <v>철골공</v>
          </cell>
        </row>
      </sheetData>
      <sheetData sheetId="914">
        <row r="2">
          <cell r="C2" t="str">
            <v>철골공</v>
          </cell>
        </row>
      </sheetData>
      <sheetData sheetId="915">
        <row r="2">
          <cell r="C2" t="str">
            <v>철골공</v>
          </cell>
        </row>
      </sheetData>
      <sheetData sheetId="916">
        <row r="2">
          <cell r="C2" t="str">
            <v>철골공</v>
          </cell>
        </row>
      </sheetData>
      <sheetData sheetId="917">
        <row r="2">
          <cell r="C2" t="str">
            <v>철골공</v>
          </cell>
        </row>
      </sheetData>
      <sheetData sheetId="918">
        <row r="2">
          <cell r="C2" t="str">
            <v>철골공</v>
          </cell>
        </row>
      </sheetData>
      <sheetData sheetId="919">
        <row r="2">
          <cell r="C2" t="str">
            <v>철골공</v>
          </cell>
        </row>
      </sheetData>
      <sheetData sheetId="920">
        <row r="2">
          <cell r="C2" t="str">
            <v>철골공</v>
          </cell>
        </row>
      </sheetData>
      <sheetData sheetId="921">
        <row r="2">
          <cell r="C2" t="str">
            <v>철골공</v>
          </cell>
        </row>
      </sheetData>
      <sheetData sheetId="922">
        <row r="2">
          <cell r="C2" t="str">
            <v>철골공</v>
          </cell>
        </row>
      </sheetData>
      <sheetData sheetId="923">
        <row r="2">
          <cell r="C2" t="str">
            <v>철골공</v>
          </cell>
        </row>
      </sheetData>
      <sheetData sheetId="924">
        <row r="2">
          <cell r="C2" t="str">
            <v>철골공</v>
          </cell>
        </row>
      </sheetData>
      <sheetData sheetId="925">
        <row r="2">
          <cell r="C2" t="str">
            <v>철골공</v>
          </cell>
        </row>
      </sheetData>
      <sheetData sheetId="926">
        <row r="2">
          <cell r="C2" t="str">
            <v>철골공</v>
          </cell>
        </row>
      </sheetData>
      <sheetData sheetId="927">
        <row r="2">
          <cell r="C2" t="str">
            <v>철골공</v>
          </cell>
        </row>
      </sheetData>
      <sheetData sheetId="928">
        <row r="2">
          <cell r="C2" t="str">
            <v>철골공</v>
          </cell>
        </row>
      </sheetData>
      <sheetData sheetId="929">
        <row r="2">
          <cell r="C2" t="str">
            <v>철골공</v>
          </cell>
        </row>
      </sheetData>
      <sheetData sheetId="930">
        <row r="2">
          <cell r="C2" t="str">
            <v>철골공</v>
          </cell>
        </row>
      </sheetData>
      <sheetData sheetId="931">
        <row r="2">
          <cell r="C2" t="str">
            <v>철골공</v>
          </cell>
        </row>
      </sheetData>
      <sheetData sheetId="932">
        <row r="2">
          <cell r="C2" t="str">
            <v>철골공</v>
          </cell>
        </row>
      </sheetData>
      <sheetData sheetId="933">
        <row r="2">
          <cell r="C2" t="str">
            <v>철골공</v>
          </cell>
        </row>
      </sheetData>
      <sheetData sheetId="934">
        <row r="2">
          <cell r="C2" t="str">
            <v>철골공</v>
          </cell>
        </row>
      </sheetData>
      <sheetData sheetId="935">
        <row r="2">
          <cell r="C2" t="str">
            <v>철골공</v>
          </cell>
        </row>
      </sheetData>
      <sheetData sheetId="936">
        <row r="2">
          <cell r="C2" t="str">
            <v>철골공</v>
          </cell>
        </row>
      </sheetData>
      <sheetData sheetId="937">
        <row r="2">
          <cell r="C2" t="str">
            <v>철골공</v>
          </cell>
        </row>
      </sheetData>
      <sheetData sheetId="938">
        <row r="2">
          <cell r="C2" t="str">
            <v>철골공</v>
          </cell>
        </row>
      </sheetData>
      <sheetData sheetId="939">
        <row r="2">
          <cell r="C2" t="str">
            <v>철골공</v>
          </cell>
        </row>
      </sheetData>
      <sheetData sheetId="940">
        <row r="2">
          <cell r="C2" t="str">
            <v>철골공</v>
          </cell>
        </row>
      </sheetData>
      <sheetData sheetId="941">
        <row r="2">
          <cell r="C2" t="str">
            <v>철골공</v>
          </cell>
        </row>
      </sheetData>
      <sheetData sheetId="942">
        <row r="2">
          <cell r="C2" t="str">
            <v>철골공</v>
          </cell>
        </row>
      </sheetData>
      <sheetData sheetId="943">
        <row r="2">
          <cell r="C2" t="str">
            <v>철골공</v>
          </cell>
        </row>
      </sheetData>
      <sheetData sheetId="944">
        <row r="2">
          <cell r="C2" t="str">
            <v>철골공</v>
          </cell>
        </row>
      </sheetData>
      <sheetData sheetId="945">
        <row r="2">
          <cell r="C2" t="str">
            <v>철골공</v>
          </cell>
        </row>
      </sheetData>
      <sheetData sheetId="946">
        <row r="2">
          <cell r="C2" t="str">
            <v>철골공</v>
          </cell>
        </row>
      </sheetData>
      <sheetData sheetId="947">
        <row r="2">
          <cell r="C2" t="str">
            <v>철골공</v>
          </cell>
        </row>
      </sheetData>
      <sheetData sheetId="948">
        <row r="2">
          <cell r="C2" t="str">
            <v>철골공</v>
          </cell>
        </row>
      </sheetData>
      <sheetData sheetId="949">
        <row r="2">
          <cell r="C2" t="str">
            <v>철골공</v>
          </cell>
        </row>
      </sheetData>
      <sheetData sheetId="950">
        <row r="2">
          <cell r="C2" t="str">
            <v>철골공</v>
          </cell>
        </row>
      </sheetData>
      <sheetData sheetId="951">
        <row r="2">
          <cell r="C2" t="str">
            <v>철골공</v>
          </cell>
        </row>
      </sheetData>
      <sheetData sheetId="952">
        <row r="2">
          <cell r="C2" t="str">
            <v>철골공</v>
          </cell>
        </row>
      </sheetData>
      <sheetData sheetId="953">
        <row r="2">
          <cell r="C2" t="str">
            <v>철골공</v>
          </cell>
        </row>
      </sheetData>
      <sheetData sheetId="954">
        <row r="2">
          <cell r="C2" t="str">
            <v>철골공</v>
          </cell>
        </row>
      </sheetData>
      <sheetData sheetId="955">
        <row r="2">
          <cell r="C2" t="str">
            <v>철골공</v>
          </cell>
        </row>
      </sheetData>
      <sheetData sheetId="956">
        <row r="2">
          <cell r="C2" t="str">
            <v>철골공</v>
          </cell>
        </row>
      </sheetData>
      <sheetData sheetId="957" refreshError="1"/>
      <sheetData sheetId="958">
        <row r="2">
          <cell r="C2" t="str">
            <v>철골공</v>
          </cell>
        </row>
      </sheetData>
      <sheetData sheetId="959">
        <row r="2">
          <cell r="C2" t="str">
            <v>철골공</v>
          </cell>
        </row>
      </sheetData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>
        <row r="2">
          <cell r="C2" t="str">
            <v>철골공</v>
          </cell>
        </row>
      </sheetData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/>
      <sheetData sheetId="1129" refreshError="1"/>
      <sheetData sheetId="1130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>
        <row r="2">
          <cell r="C2" t="str">
            <v>철골공</v>
          </cell>
        </row>
      </sheetData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>
        <row r="2">
          <cell r="C2" t="str">
            <v>철골공</v>
          </cell>
        </row>
      </sheetData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/>
      <sheetData sheetId="1229">
        <row r="2">
          <cell r="C2" t="str">
            <v>철골공</v>
          </cell>
        </row>
      </sheetData>
      <sheetData sheetId="1230">
        <row r="2">
          <cell r="C2" t="str">
            <v>철골공</v>
          </cell>
        </row>
      </sheetData>
      <sheetData sheetId="1231">
        <row r="2">
          <cell r="C2" t="str">
            <v>철골공</v>
          </cell>
        </row>
      </sheetData>
      <sheetData sheetId="1232">
        <row r="2">
          <cell r="C2" t="str">
            <v>철골공</v>
          </cell>
        </row>
      </sheetData>
      <sheetData sheetId="1233">
        <row r="2">
          <cell r="C2" t="str">
            <v>철골공</v>
          </cell>
        </row>
      </sheetData>
      <sheetData sheetId="1234">
        <row r="2">
          <cell r="C2" t="str">
            <v>철골공</v>
          </cell>
        </row>
      </sheetData>
      <sheetData sheetId="1235">
        <row r="2">
          <cell r="C2" t="str">
            <v>철골공</v>
          </cell>
        </row>
      </sheetData>
      <sheetData sheetId="1236">
        <row r="2">
          <cell r="C2" t="str">
            <v>철골공</v>
          </cell>
        </row>
      </sheetData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2">
          <cell r="C2" t="str">
            <v>철골공</v>
          </cell>
        </row>
      </sheetData>
      <sheetData sheetId="1331"/>
      <sheetData sheetId="1332"/>
      <sheetData sheetId="1333">
        <row r="2">
          <cell r="C2" t="str">
            <v>철골공</v>
          </cell>
        </row>
      </sheetData>
      <sheetData sheetId="1334"/>
      <sheetData sheetId="1335"/>
      <sheetData sheetId="1336"/>
      <sheetData sheetId="1337"/>
      <sheetData sheetId="1338"/>
      <sheetData sheetId="1339">
        <row r="2">
          <cell r="C2" t="str">
            <v>철골공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>
        <row r="2">
          <cell r="C2" t="str">
            <v>철골공</v>
          </cell>
        </row>
      </sheetData>
      <sheetData sheetId="1357">
        <row r="2">
          <cell r="C2" t="str">
            <v>철골공</v>
          </cell>
        </row>
      </sheetData>
      <sheetData sheetId="1358">
        <row r="2">
          <cell r="C2" t="str">
            <v>철골공</v>
          </cell>
        </row>
      </sheetData>
      <sheetData sheetId="1359">
        <row r="2">
          <cell r="C2" t="str">
            <v>철골공</v>
          </cell>
        </row>
      </sheetData>
      <sheetData sheetId="1360">
        <row r="2">
          <cell r="C2" t="str">
            <v>철골공</v>
          </cell>
        </row>
      </sheetData>
      <sheetData sheetId="1361">
        <row r="2">
          <cell r="C2" t="str">
            <v>철골공</v>
          </cell>
        </row>
      </sheetData>
      <sheetData sheetId="1362">
        <row r="2">
          <cell r="C2" t="str">
            <v>철골공</v>
          </cell>
        </row>
      </sheetData>
      <sheetData sheetId="1363">
        <row r="2">
          <cell r="C2" t="str">
            <v>철골공</v>
          </cell>
        </row>
      </sheetData>
      <sheetData sheetId="1364">
        <row r="2">
          <cell r="C2">
            <v>0</v>
          </cell>
        </row>
      </sheetData>
      <sheetData sheetId="1365">
        <row r="2">
          <cell r="C2" t="str">
            <v>철골공</v>
          </cell>
        </row>
      </sheetData>
      <sheetData sheetId="1366">
        <row r="2">
          <cell r="C2" t="str">
            <v>철골공</v>
          </cell>
        </row>
      </sheetData>
      <sheetData sheetId="1367">
        <row r="2">
          <cell r="C2" t="str">
            <v>철골공</v>
          </cell>
        </row>
      </sheetData>
      <sheetData sheetId="1368">
        <row r="2">
          <cell r="C2" t="str">
            <v>철골공</v>
          </cell>
        </row>
      </sheetData>
      <sheetData sheetId="1369">
        <row r="2">
          <cell r="C2" t="str">
            <v>철골공</v>
          </cell>
        </row>
      </sheetData>
      <sheetData sheetId="1370">
        <row r="2">
          <cell r="C2" t="str">
            <v>철골공</v>
          </cell>
        </row>
      </sheetData>
      <sheetData sheetId="1371">
        <row r="2">
          <cell r="C2" t="str">
            <v>철골공</v>
          </cell>
        </row>
      </sheetData>
      <sheetData sheetId="1372">
        <row r="2">
          <cell r="C2" t="str">
            <v>철골공</v>
          </cell>
        </row>
      </sheetData>
      <sheetData sheetId="1373">
        <row r="2">
          <cell r="C2" t="str">
            <v>철골공</v>
          </cell>
        </row>
      </sheetData>
      <sheetData sheetId="1374">
        <row r="2">
          <cell r="C2" t="str">
            <v>철골공</v>
          </cell>
        </row>
      </sheetData>
      <sheetData sheetId="1375">
        <row r="2">
          <cell r="C2" t="str">
            <v>철골공</v>
          </cell>
        </row>
      </sheetData>
      <sheetData sheetId="1376">
        <row r="2">
          <cell r="C2" t="str">
            <v>철골공</v>
          </cell>
        </row>
      </sheetData>
      <sheetData sheetId="1377">
        <row r="2">
          <cell r="C2" t="str">
            <v>철골공</v>
          </cell>
        </row>
      </sheetData>
      <sheetData sheetId="1378">
        <row r="2">
          <cell r="C2" t="str">
            <v>철골공</v>
          </cell>
        </row>
      </sheetData>
      <sheetData sheetId="1379">
        <row r="2">
          <cell r="C2" t="str">
            <v>철골공</v>
          </cell>
        </row>
      </sheetData>
      <sheetData sheetId="1380">
        <row r="2">
          <cell r="C2" t="str">
            <v>철골공</v>
          </cell>
        </row>
      </sheetData>
      <sheetData sheetId="1381">
        <row r="2">
          <cell r="C2" t="str">
            <v>철골공</v>
          </cell>
        </row>
      </sheetData>
      <sheetData sheetId="1382">
        <row r="2">
          <cell r="C2" t="str">
            <v>철골공</v>
          </cell>
        </row>
      </sheetData>
      <sheetData sheetId="1383">
        <row r="2">
          <cell r="C2" t="str">
            <v>철골공</v>
          </cell>
        </row>
      </sheetData>
      <sheetData sheetId="1384">
        <row r="2">
          <cell r="C2" t="str">
            <v>철골공</v>
          </cell>
        </row>
      </sheetData>
      <sheetData sheetId="1385">
        <row r="2">
          <cell r="C2" t="str">
            <v>철골공</v>
          </cell>
        </row>
      </sheetData>
      <sheetData sheetId="1386">
        <row r="2">
          <cell r="C2" t="str">
            <v>철골공</v>
          </cell>
        </row>
      </sheetData>
      <sheetData sheetId="1387">
        <row r="2">
          <cell r="C2" t="str">
            <v>철골공</v>
          </cell>
        </row>
      </sheetData>
      <sheetData sheetId="1388">
        <row r="2">
          <cell r="C2" t="str">
            <v>철골공</v>
          </cell>
        </row>
      </sheetData>
      <sheetData sheetId="1389">
        <row r="2">
          <cell r="C2" t="str">
            <v>철골공</v>
          </cell>
        </row>
      </sheetData>
      <sheetData sheetId="1390">
        <row r="2">
          <cell r="C2" t="str">
            <v>철골공</v>
          </cell>
        </row>
      </sheetData>
      <sheetData sheetId="1391">
        <row r="2">
          <cell r="C2" t="str">
            <v>철골공</v>
          </cell>
        </row>
      </sheetData>
      <sheetData sheetId="1392"/>
      <sheetData sheetId="1393">
        <row r="2">
          <cell r="C2" t="str">
            <v>철골공</v>
          </cell>
        </row>
      </sheetData>
      <sheetData sheetId="1394">
        <row r="2">
          <cell r="C2" t="str">
            <v>철골공</v>
          </cell>
        </row>
      </sheetData>
      <sheetData sheetId="1395"/>
      <sheetData sheetId="1396">
        <row r="2">
          <cell r="C2" t="str">
            <v>철골공</v>
          </cell>
        </row>
      </sheetData>
      <sheetData sheetId="1397">
        <row r="2">
          <cell r="C2" t="str">
            <v>철골공</v>
          </cell>
        </row>
      </sheetData>
      <sheetData sheetId="1398">
        <row r="2">
          <cell r="C2" t="str">
            <v>철골공</v>
          </cell>
        </row>
      </sheetData>
      <sheetData sheetId="1399">
        <row r="2">
          <cell r="C2" t="str">
            <v>철골공</v>
          </cell>
        </row>
      </sheetData>
      <sheetData sheetId="1400">
        <row r="2">
          <cell r="C2" t="str">
            <v>철골공</v>
          </cell>
        </row>
      </sheetData>
      <sheetData sheetId="1401">
        <row r="2">
          <cell r="C2" t="str">
            <v>철골공</v>
          </cell>
        </row>
      </sheetData>
      <sheetData sheetId="1402">
        <row r="2">
          <cell r="C2" t="str">
            <v>철골공</v>
          </cell>
        </row>
      </sheetData>
      <sheetData sheetId="1403">
        <row r="2">
          <cell r="C2" t="str">
            <v>철골공</v>
          </cell>
        </row>
      </sheetData>
      <sheetData sheetId="1404">
        <row r="2">
          <cell r="C2" t="str">
            <v>철골공</v>
          </cell>
        </row>
      </sheetData>
      <sheetData sheetId="1405">
        <row r="2">
          <cell r="C2" t="str">
            <v>철골공</v>
          </cell>
        </row>
      </sheetData>
      <sheetData sheetId="1406">
        <row r="2">
          <cell r="C2" t="str">
            <v>철골공</v>
          </cell>
        </row>
      </sheetData>
      <sheetData sheetId="1407">
        <row r="2">
          <cell r="C2" t="str">
            <v>철골공</v>
          </cell>
        </row>
      </sheetData>
      <sheetData sheetId="1408">
        <row r="2">
          <cell r="C2" t="str">
            <v>철골공</v>
          </cell>
        </row>
      </sheetData>
      <sheetData sheetId="1409">
        <row r="2">
          <cell r="C2" t="str">
            <v>철골공</v>
          </cell>
        </row>
      </sheetData>
      <sheetData sheetId="1410">
        <row r="2">
          <cell r="C2" t="str">
            <v>철골공</v>
          </cell>
        </row>
      </sheetData>
      <sheetData sheetId="1411">
        <row r="2">
          <cell r="C2" t="str">
            <v>철골공</v>
          </cell>
        </row>
      </sheetData>
      <sheetData sheetId="1412">
        <row r="2">
          <cell r="C2" t="str">
            <v>철골공</v>
          </cell>
        </row>
      </sheetData>
      <sheetData sheetId="1413">
        <row r="2">
          <cell r="C2" t="str">
            <v>철골공</v>
          </cell>
        </row>
      </sheetData>
      <sheetData sheetId="1414">
        <row r="2">
          <cell r="C2" t="str">
            <v>철골공</v>
          </cell>
        </row>
      </sheetData>
      <sheetData sheetId="1415">
        <row r="2">
          <cell r="C2" t="str">
            <v>철골공</v>
          </cell>
        </row>
      </sheetData>
      <sheetData sheetId="1416">
        <row r="2">
          <cell r="C2" t="str">
            <v>철골공</v>
          </cell>
        </row>
      </sheetData>
      <sheetData sheetId="1417">
        <row r="2">
          <cell r="C2" t="str">
            <v>철골공</v>
          </cell>
        </row>
      </sheetData>
      <sheetData sheetId="1418">
        <row r="2">
          <cell r="C2" t="str">
            <v>철골공</v>
          </cell>
        </row>
      </sheetData>
      <sheetData sheetId="1419">
        <row r="2">
          <cell r="C2" t="str">
            <v>철골공</v>
          </cell>
        </row>
      </sheetData>
      <sheetData sheetId="1420">
        <row r="2">
          <cell r="C2" t="str">
            <v>철골공</v>
          </cell>
        </row>
      </sheetData>
      <sheetData sheetId="1421">
        <row r="2">
          <cell r="C2" t="str">
            <v>철골공</v>
          </cell>
        </row>
      </sheetData>
      <sheetData sheetId="1422">
        <row r="2">
          <cell r="C2" t="str">
            <v>철골공</v>
          </cell>
        </row>
      </sheetData>
      <sheetData sheetId="1423">
        <row r="2">
          <cell r="C2" t="str">
            <v>철골공</v>
          </cell>
        </row>
      </sheetData>
      <sheetData sheetId="1424">
        <row r="2">
          <cell r="C2" t="str">
            <v>철골공</v>
          </cell>
        </row>
      </sheetData>
      <sheetData sheetId="1425">
        <row r="2">
          <cell r="C2" t="str">
            <v>철골공</v>
          </cell>
        </row>
      </sheetData>
      <sheetData sheetId="1426">
        <row r="2">
          <cell r="C2" t="str">
            <v>철골공</v>
          </cell>
        </row>
      </sheetData>
      <sheetData sheetId="1427">
        <row r="2">
          <cell r="C2" t="str">
            <v>철골공</v>
          </cell>
        </row>
      </sheetData>
      <sheetData sheetId="1428">
        <row r="2">
          <cell r="C2" t="str">
            <v>철골공</v>
          </cell>
        </row>
      </sheetData>
      <sheetData sheetId="1429">
        <row r="2">
          <cell r="C2" t="str">
            <v>철골공</v>
          </cell>
        </row>
      </sheetData>
      <sheetData sheetId="1430">
        <row r="2">
          <cell r="C2" t="str">
            <v>철골공</v>
          </cell>
        </row>
      </sheetData>
      <sheetData sheetId="1431">
        <row r="2">
          <cell r="C2" t="str">
            <v>철골공</v>
          </cell>
        </row>
      </sheetData>
      <sheetData sheetId="1432">
        <row r="2">
          <cell r="C2" t="str">
            <v>철골공</v>
          </cell>
        </row>
      </sheetData>
      <sheetData sheetId="1433">
        <row r="2">
          <cell r="C2" t="str">
            <v>철골공</v>
          </cell>
        </row>
      </sheetData>
      <sheetData sheetId="1434">
        <row r="2">
          <cell r="C2" t="str">
            <v>철골공</v>
          </cell>
        </row>
      </sheetData>
      <sheetData sheetId="1435"/>
      <sheetData sheetId="1436"/>
      <sheetData sheetId="1437"/>
      <sheetData sheetId="1438">
        <row r="2">
          <cell r="C2" t="str">
            <v>철골공</v>
          </cell>
        </row>
      </sheetData>
      <sheetData sheetId="1439">
        <row r="2">
          <cell r="C2" t="str">
            <v>철골공</v>
          </cell>
        </row>
      </sheetData>
      <sheetData sheetId="1440">
        <row r="2">
          <cell r="C2" t="str">
            <v>철골공</v>
          </cell>
        </row>
      </sheetData>
      <sheetData sheetId="1441">
        <row r="2">
          <cell r="C2" t="str">
            <v>철골공</v>
          </cell>
        </row>
      </sheetData>
      <sheetData sheetId="1442"/>
      <sheetData sheetId="1443">
        <row r="2">
          <cell r="C2" t="str">
            <v>철골공</v>
          </cell>
        </row>
      </sheetData>
      <sheetData sheetId="1444">
        <row r="2">
          <cell r="C2" t="str">
            <v>철골공</v>
          </cell>
        </row>
      </sheetData>
      <sheetData sheetId="1445">
        <row r="2">
          <cell r="C2" t="str">
            <v>철골공</v>
          </cell>
        </row>
      </sheetData>
      <sheetData sheetId="1446">
        <row r="2">
          <cell r="C2" t="str">
            <v>철골공</v>
          </cell>
        </row>
      </sheetData>
      <sheetData sheetId="1447"/>
      <sheetData sheetId="1448">
        <row r="2">
          <cell r="C2" t="str">
            <v>철골공</v>
          </cell>
        </row>
      </sheetData>
      <sheetData sheetId="1449">
        <row r="2">
          <cell r="C2" t="str">
            <v>철골공</v>
          </cell>
        </row>
      </sheetData>
      <sheetData sheetId="1450">
        <row r="2">
          <cell r="C2" t="str">
            <v>철골공</v>
          </cell>
        </row>
      </sheetData>
      <sheetData sheetId="1451">
        <row r="2">
          <cell r="C2" t="str">
            <v>철골공</v>
          </cell>
        </row>
      </sheetData>
      <sheetData sheetId="1452">
        <row r="2">
          <cell r="C2" t="str">
            <v>철골공</v>
          </cell>
        </row>
      </sheetData>
      <sheetData sheetId="1453">
        <row r="2">
          <cell r="C2" t="str">
            <v>철골공</v>
          </cell>
        </row>
      </sheetData>
      <sheetData sheetId="1454">
        <row r="2">
          <cell r="C2" t="str">
            <v>철골공</v>
          </cell>
        </row>
      </sheetData>
      <sheetData sheetId="1455">
        <row r="2">
          <cell r="C2" t="str">
            <v>철골공</v>
          </cell>
        </row>
      </sheetData>
      <sheetData sheetId="1456">
        <row r="2">
          <cell r="C2" t="str">
            <v>철골공</v>
          </cell>
        </row>
      </sheetData>
      <sheetData sheetId="1457">
        <row r="2">
          <cell r="C2" t="str">
            <v>철골공</v>
          </cell>
        </row>
      </sheetData>
      <sheetData sheetId="1458">
        <row r="2">
          <cell r="C2" t="str">
            <v>철골공</v>
          </cell>
        </row>
      </sheetData>
      <sheetData sheetId="1459">
        <row r="2">
          <cell r="C2" t="str">
            <v>철골공</v>
          </cell>
        </row>
      </sheetData>
      <sheetData sheetId="1460">
        <row r="2">
          <cell r="C2" t="str">
            <v>철골공</v>
          </cell>
        </row>
      </sheetData>
      <sheetData sheetId="1461">
        <row r="2">
          <cell r="C2" t="str">
            <v>철골공</v>
          </cell>
        </row>
      </sheetData>
      <sheetData sheetId="1462">
        <row r="2">
          <cell r="C2" t="str">
            <v>철골공</v>
          </cell>
        </row>
      </sheetData>
      <sheetData sheetId="1463">
        <row r="2">
          <cell r="C2" t="str">
            <v>철골공</v>
          </cell>
        </row>
      </sheetData>
      <sheetData sheetId="1464">
        <row r="2">
          <cell r="C2" t="str">
            <v>철골공</v>
          </cell>
        </row>
      </sheetData>
      <sheetData sheetId="1465">
        <row r="2">
          <cell r="C2" t="str">
            <v>철골공</v>
          </cell>
        </row>
      </sheetData>
      <sheetData sheetId="1466">
        <row r="2">
          <cell r="C2" t="str">
            <v>철골공</v>
          </cell>
        </row>
      </sheetData>
      <sheetData sheetId="1467">
        <row r="2">
          <cell r="C2" t="str">
            <v>철골공</v>
          </cell>
        </row>
      </sheetData>
      <sheetData sheetId="1468">
        <row r="2">
          <cell r="C2" t="str">
            <v>철골공</v>
          </cell>
        </row>
      </sheetData>
      <sheetData sheetId="1469">
        <row r="2">
          <cell r="C2" t="str">
            <v>철골공</v>
          </cell>
        </row>
      </sheetData>
      <sheetData sheetId="1470">
        <row r="2">
          <cell r="C2" t="str">
            <v>철골공</v>
          </cell>
        </row>
      </sheetData>
      <sheetData sheetId="1471">
        <row r="2">
          <cell r="C2" t="str">
            <v>철골공</v>
          </cell>
        </row>
      </sheetData>
      <sheetData sheetId="1472">
        <row r="2">
          <cell r="C2" t="str">
            <v>철골공</v>
          </cell>
        </row>
      </sheetData>
      <sheetData sheetId="1473">
        <row r="2">
          <cell r="C2" t="str">
            <v>철골공</v>
          </cell>
        </row>
      </sheetData>
      <sheetData sheetId="1474"/>
      <sheetData sheetId="1475">
        <row r="2">
          <cell r="C2" t="str">
            <v>철골공</v>
          </cell>
        </row>
      </sheetData>
      <sheetData sheetId="1476">
        <row r="2">
          <cell r="C2" t="str">
            <v>철골공</v>
          </cell>
        </row>
      </sheetData>
      <sheetData sheetId="1477"/>
      <sheetData sheetId="1478"/>
      <sheetData sheetId="1479"/>
      <sheetData sheetId="1480">
        <row r="2">
          <cell r="C2" t="str">
            <v>철골공</v>
          </cell>
        </row>
      </sheetData>
      <sheetData sheetId="1481">
        <row r="2">
          <cell r="C2" t="str">
            <v>철골공</v>
          </cell>
        </row>
      </sheetData>
      <sheetData sheetId="1482">
        <row r="2">
          <cell r="C2" t="str">
            <v>철골공</v>
          </cell>
        </row>
      </sheetData>
      <sheetData sheetId="1483">
        <row r="2">
          <cell r="C2" t="str">
            <v>철골공</v>
          </cell>
        </row>
      </sheetData>
      <sheetData sheetId="1484">
        <row r="2">
          <cell r="C2" t="str">
            <v>철골공</v>
          </cell>
        </row>
      </sheetData>
      <sheetData sheetId="1485">
        <row r="2">
          <cell r="C2" t="str">
            <v>철골공</v>
          </cell>
        </row>
      </sheetData>
      <sheetData sheetId="1486">
        <row r="2">
          <cell r="C2" t="str">
            <v>철골공</v>
          </cell>
        </row>
      </sheetData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>
        <row r="2">
          <cell r="C2" t="str">
            <v>철골공</v>
          </cell>
        </row>
      </sheetData>
      <sheetData sheetId="1580"/>
      <sheetData sheetId="1581"/>
      <sheetData sheetId="1582">
        <row r="2">
          <cell r="C2" t="str">
            <v>철골공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>
        <row r="2">
          <cell r="C2" t="str">
            <v>철골공</v>
          </cell>
        </row>
      </sheetData>
      <sheetData sheetId="1605">
        <row r="2">
          <cell r="C2" t="str">
            <v>철골공</v>
          </cell>
        </row>
      </sheetData>
      <sheetData sheetId="1606">
        <row r="2">
          <cell r="C2" t="str">
            <v>철골공</v>
          </cell>
        </row>
      </sheetData>
      <sheetData sheetId="1607">
        <row r="2">
          <cell r="C2" t="str">
            <v>철골공</v>
          </cell>
        </row>
      </sheetData>
      <sheetData sheetId="1608">
        <row r="2">
          <cell r="C2" t="str">
            <v>철골공</v>
          </cell>
        </row>
      </sheetData>
      <sheetData sheetId="1609">
        <row r="2">
          <cell r="C2" t="str">
            <v>철골공</v>
          </cell>
        </row>
      </sheetData>
      <sheetData sheetId="1610">
        <row r="2">
          <cell r="C2" t="str">
            <v>철골공</v>
          </cell>
        </row>
      </sheetData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>
        <row r="2">
          <cell r="C2" t="str">
            <v>철골공</v>
          </cell>
        </row>
      </sheetData>
      <sheetData sheetId="1704"/>
      <sheetData sheetId="1705"/>
      <sheetData sheetId="1706">
        <row r="2">
          <cell r="C2" t="str">
            <v>철골공</v>
          </cell>
        </row>
      </sheetData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/>
      <sheetData sheetId="1785" refreshError="1"/>
      <sheetData sheetId="1786" refreshError="1"/>
      <sheetData sheetId="1787" refreshError="1"/>
      <sheetData sheetId="1788" refreshError="1"/>
      <sheetData sheetId="1789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/>
      <sheetData sheetId="1834" refreshError="1"/>
      <sheetData sheetId="1835" refreshError="1"/>
      <sheetData sheetId="1836" refreshError="1"/>
      <sheetData sheetId="1837">
        <row r="2">
          <cell r="C2" t="str">
            <v>철골공</v>
          </cell>
        </row>
      </sheetData>
      <sheetData sheetId="1838">
        <row r="2">
          <cell r="C2" t="str">
            <v>철골공</v>
          </cell>
        </row>
      </sheetData>
      <sheetData sheetId="1839" refreshError="1"/>
      <sheetData sheetId="1840">
        <row r="2">
          <cell r="C2">
            <v>0</v>
          </cell>
        </row>
      </sheetData>
      <sheetData sheetId="1841">
        <row r="2">
          <cell r="C2">
            <v>0</v>
          </cell>
        </row>
      </sheetData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>
        <row r="2">
          <cell r="C2" t="str">
            <v>철골공</v>
          </cell>
        </row>
      </sheetData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적용기준"/>
      <sheetName val="도면작업요령"/>
      <sheetName val="내역작업순서"/>
      <sheetName val="자료"/>
      <sheetName val="타이틀▶"/>
      <sheetName val="작성요령"/>
      <sheetName val="야장"/>
      <sheetName val="실시설계보고서"/>
      <sheetName val="사진첩1"/>
      <sheetName val="사진첩"/>
      <sheetName val="사진첩2"/>
      <sheetName val="설계서"/>
      <sheetName val="단가산출서"/>
      <sheetName val="수량산출서"/>
      <sheetName val="용지및지장물조서"/>
      <sheetName val="◀타이틀"/>
      <sheetName val="일반시방서"/>
      <sheetName val="특별시방서"/>
      <sheetName val="5.예정공정표"/>
      <sheetName val="6.동원인원계획표"/>
      <sheetName val="동원인원계획표 (2)"/>
      <sheetName val="간지 (2)"/>
      <sheetName val="수량총괄표1 "/>
      <sheetName val="자재집계표"/>
      <sheetName val="토공집계"/>
      <sheetName val="횡단토적"/>
      <sheetName val="구조물집계1"/>
      <sheetName val="위치조서"/>
      <sheetName val="개거(2.0-1.0)"/>
      <sheetName val="버팀목(2.0-0.8)"/>
      <sheetName val="Sheet3"/>
      <sheetName val="내역서"/>
      <sheetName val="품셈TABLE"/>
      <sheetName val="인건비"/>
      <sheetName val="토공(우물통,기타) "/>
      <sheetName val="일위대가"/>
      <sheetName val="데리네이타현황"/>
      <sheetName val="입찰안"/>
      <sheetName val="요율"/>
      <sheetName val="사  업  비  수  지  예  산  서"/>
      <sheetName val="#REF"/>
      <sheetName val="프로잭트1,2"/>
      <sheetName val="위치"/>
      <sheetName val="DATA 입력부"/>
      <sheetName val="평자재단가"/>
      <sheetName val="BID"/>
      <sheetName val="내역적용"/>
      <sheetName val="접속도로1"/>
      <sheetName val="수량총괄"/>
      <sheetName val="적용토목"/>
      <sheetName val="설 계"/>
      <sheetName val="1맨AO"/>
      <sheetName val="J형측구단위수량"/>
      <sheetName val="접속집계"/>
    </sheetNames>
    <sheetDataSet>
      <sheetData sheetId="0"/>
      <sheetData sheetId="1"/>
      <sheetData sheetId="2"/>
      <sheetData sheetId="3" refreshError="1">
        <row r="1">
          <cell r="B1">
            <v>1</v>
          </cell>
          <cell r="C1" t="str">
            <v>국도15호선 묘치재지구 낙석·산사태 위험지구 개선공사</v>
          </cell>
        </row>
        <row r="2">
          <cell r="B2">
            <v>2</v>
          </cell>
          <cell r="C2" t="str">
            <v>국도15호선 용곡지구 낙석·산사태 위험지구 개선공사</v>
          </cell>
        </row>
        <row r="3">
          <cell r="B3">
            <v>3</v>
          </cell>
          <cell r="C3" t="str">
            <v>국도1호선 삼정지구 진입도로 개선공사</v>
          </cell>
          <cell r="G3" t="str">
            <v>2000.  7.</v>
          </cell>
        </row>
        <row r="4">
          <cell r="B4">
            <v>4</v>
          </cell>
          <cell r="C4" t="str">
            <v>국도15호선 백아산입구 낙석 · 산사태 위험지구 개선공사</v>
          </cell>
        </row>
        <row r="5">
          <cell r="B5">
            <v>5</v>
          </cell>
          <cell r="C5" t="str">
            <v>국도15호선 오례2지구 낙석·산사태 위험지구 개선공사</v>
          </cell>
        </row>
        <row r="6">
          <cell r="B6">
            <v>6</v>
          </cell>
          <cell r="C6" t="str">
            <v>국도29호선 담양호1지구 낙석·산사태 위험지구 개선공사</v>
          </cell>
        </row>
        <row r="7">
          <cell r="B7">
            <v>7</v>
          </cell>
          <cell r="C7" t="str">
            <v>국도29호선 담양호2지구 낙석·산사태 위험지구 개선공사</v>
          </cell>
        </row>
        <row r="8">
          <cell r="B8">
            <v>8</v>
          </cell>
          <cell r="C8" t="str">
            <v>국도29호선 담양호3지구 낙석·산사태 위험지구 개선공사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1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ATA"/>
      <sheetName val="데이타"/>
      <sheetName val="#REF"/>
      <sheetName val="포장공자재집계표"/>
      <sheetName val="단위수량"/>
      <sheetName val="맨홀조서"/>
      <sheetName val="공사비"/>
      <sheetName val="중산교"/>
      <sheetName val="하수급견적대비"/>
      <sheetName val="차액보증"/>
      <sheetName val="공사설계"/>
      <sheetName val="노무비"/>
      <sheetName val="DATE"/>
      <sheetName val="Sheet1"/>
      <sheetName val="단가산출서"/>
      <sheetName val="우수공"/>
      <sheetName val="이토변실(A3-LINE)"/>
      <sheetName val="몰탈재료산출"/>
      <sheetName val="6PILE  (돌출)"/>
      <sheetName val="6공구(당초)"/>
      <sheetName val="98NS-N"/>
      <sheetName val="횡배수관집현황(2공구)"/>
      <sheetName val="한강운반비"/>
      <sheetName val="보안등"/>
      <sheetName val="당초"/>
      <sheetName val="기초공"/>
      <sheetName val="기둥(원형)"/>
      <sheetName val="건축내역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접속슬래브"/>
      <sheetName val="U-TYPE수량집계"/>
      <sheetName val="U-TYPE철근"/>
      <sheetName val="U-TYPE(334~360)"/>
      <sheetName val="U-TYPE(360~380)"/>
      <sheetName val="U-TYPE(380~400)"/>
      <sheetName val="U-TYPE(400~420)"/>
      <sheetName val="간지"/>
      <sheetName val="COPING"/>
      <sheetName val="tggwan(mac)"/>
      <sheetName val="BSD (2)"/>
      <sheetName val="3련 BOX"/>
      <sheetName val="type-F"/>
      <sheetName val="비탈면보호공수량산출"/>
      <sheetName val="설계조건"/>
      <sheetName val="웅진교-S2"/>
      <sheetName val="수량산출"/>
      <sheetName val="준검 내역서"/>
      <sheetName val="수량산출서"/>
      <sheetName val="02 SLAB"/>
      <sheetName val="05 BOX"/>
      <sheetName val="공사비집계"/>
      <sheetName val="Sheet1 (2)"/>
      <sheetName val="설계가"/>
      <sheetName val="소야공정계획표"/>
      <sheetName val="터파기및재료"/>
      <sheetName val="일위대가표"/>
      <sheetName val="조명율표"/>
      <sheetName val="맨홀되메우기"/>
      <sheetName val="입고장부 (4)"/>
      <sheetName val="포장면적산출"/>
      <sheetName val="노임"/>
      <sheetName val="수안보-MBR1"/>
      <sheetName val="우각부보강"/>
      <sheetName val="가도공"/>
      <sheetName val="토공계산서(부체도로)"/>
      <sheetName val="토공계산"/>
      <sheetName val="집계표"/>
      <sheetName val="횡배수관기초"/>
      <sheetName val="횡배수관수량집계"/>
      <sheetName val="예정공정완"/>
      <sheetName val="자재단가표"/>
      <sheetName val="일위대가"/>
      <sheetName val="입찰안"/>
      <sheetName val="보도경계블럭"/>
      <sheetName val="날개벽"/>
      <sheetName val="8.석축단위(H=1.5M)"/>
      <sheetName val="설비내역서"/>
      <sheetName val="건축내역서"/>
      <sheetName val="전기내역서"/>
      <sheetName val="수목표준대가"/>
      <sheetName val="말뚝지지력산정"/>
      <sheetName val="데리네이타현황"/>
      <sheetName val="본체"/>
      <sheetName val="I.설계조건"/>
      <sheetName val="노임(1차)"/>
      <sheetName val="일위목록"/>
      <sheetName val="노임단가"/>
      <sheetName val="crude.SLAB RE-bar"/>
      <sheetName val="Sheet2"/>
      <sheetName val="Sheet3"/>
      <sheetName val="N賃率-職"/>
      <sheetName val="조명시설"/>
      <sheetName val="FRT_O"/>
      <sheetName val="FAB_I"/>
      <sheetName val="하부철근수량"/>
      <sheetName val="토공A"/>
      <sheetName val="실행철강하도"/>
      <sheetName val="내역서"/>
      <sheetName val="위치조서"/>
      <sheetName val="교각1"/>
      <sheetName val="앵커구조계산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수로단위수량"/>
      <sheetName val="보차도경계석"/>
      <sheetName val="공통가설"/>
      <sheetName val="공사개요"/>
      <sheetName val="건축집계표"/>
      <sheetName val="내역"/>
      <sheetName val="Customer Databas"/>
      <sheetName val="Proposal"/>
      <sheetName val="철근단면적"/>
      <sheetName val="대로근거"/>
      <sheetName val="산출근거"/>
      <sheetName val="MOTOR"/>
      <sheetName val="일반공사"/>
      <sheetName val="노견단위수량"/>
      <sheetName val="XL4Poppy"/>
      <sheetName val="설계변경내역서"/>
      <sheetName val="논산"/>
      <sheetName val="BSD_(2)"/>
      <sheetName val="지급자재"/>
      <sheetName val="경산"/>
      <sheetName val="Dae_Jiju"/>
      <sheetName val="DANGA"/>
      <sheetName val="Sikje_ingun"/>
      <sheetName val="TREE_D"/>
      <sheetName val="예정(3)"/>
      <sheetName val="BID"/>
      <sheetName val="설계총괄표"/>
      <sheetName val="1.설계조건"/>
      <sheetName val="예산변경사항"/>
      <sheetName val="배수관공"/>
      <sheetName val="Total"/>
      <sheetName val="단면 (2)"/>
      <sheetName val="Y-WORK"/>
      <sheetName val="일위대가목차"/>
      <sheetName val="공량산출서"/>
      <sheetName val="우수"/>
      <sheetName val="포장수량집계"/>
      <sheetName val="t형"/>
      <sheetName val="노임목록"/>
      <sheetName val="자재목록"/>
      <sheetName val="중기목록"/>
      <sheetName val="횡배수관"/>
      <sheetName val="규준틀"/>
      <sheetName val="자재집게표 "/>
      <sheetName val="집수정(600-700)"/>
      <sheetName val="J형측구단위수량"/>
      <sheetName val="input"/>
      <sheetName val="J直材4"/>
      <sheetName val="진주방향"/>
      <sheetName val="산출"/>
      <sheetName val="단가조사"/>
      <sheetName val="화산경계"/>
      <sheetName val="총괄"/>
      <sheetName val="3BL공동구 수량"/>
      <sheetName val="조건표"/>
      <sheetName val="000000"/>
      <sheetName val="암거단위"/>
      <sheetName val="단면검토"/>
      <sheetName val="충주"/>
      <sheetName val="연장및면적(좌측)"/>
      <sheetName val="화재 탐지 설비"/>
      <sheetName val="변압기 및 발전기 용량"/>
      <sheetName val="1.수인터널"/>
      <sheetName val="터널조도"/>
      <sheetName val="업무량"/>
      <sheetName val="공내역"/>
      <sheetName val="깨기"/>
      <sheetName val="도로토적"/>
      <sheetName val="정부노임단가"/>
      <sheetName val="wing"/>
      <sheetName val="횡날개수집"/>
      <sheetName val="심사계산"/>
      <sheetName val="심사물량"/>
      <sheetName val="ilch"/>
      <sheetName val="대전-교대(A1-A2)"/>
      <sheetName val="중로근거"/>
      <sheetName val="COPING-1"/>
      <sheetName val="역T형교대-2수량"/>
      <sheetName val="대비"/>
      <sheetName val="BQ(실행)"/>
      <sheetName val="4)유동표"/>
      <sheetName val="견적서세부내용"/>
      <sheetName val="견적내용입력"/>
      <sheetName val="발신정보"/>
      <sheetName val="sheets"/>
      <sheetName val="말뚝물량"/>
      <sheetName val="98수문일위"/>
      <sheetName val="접속도로1"/>
      <sheetName val="계산서(곡선부)"/>
      <sheetName val="-치수표(곡선부)"/>
      <sheetName val="총괄설계내역서"/>
      <sheetName val="조도계산서 (도서)"/>
      <sheetName val="2000년1차"/>
      <sheetName val="단가비교표"/>
      <sheetName val="주형"/>
      <sheetName val="반중력식옹벽"/>
      <sheetName val="H-pile(298x299)"/>
      <sheetName val="H-pile(250x250)"/>
      <sheetName val="인건비"/>
      <sheetName val="횡배수관토공수량"/>
      <sheetName val="2000전체분"/>
      <sheetName val="입력"/>
      <sheetName val="3.바닥판설계"/>
      <sheetName val="단면가정"/>
      <sheetName val="Macro(발전기)"/>
      <sheetName val="자료"/>
      <sheetName val="품셈TABLE"/>
      <sheetName val=" 견적서"/>
      <sheetName val="FB25JN"/>
      <sheetName val="가감수량"/>
      <sheetName val="맨홀수량산출"/>
      <sheetName val="안정검토"/>
      <sheetName val="TEL"/>
      <sheetName val="배수공집계표"/>
      <sheetName val="기계경비"/>
      <sheetName val="일반자재"/>
      <sheetName val="배수공"/>
      <sheetName val="토공집계"/>
      <sheetName val="단 box"/>
      <sheetName val="요율"/>
      <sheetName val="중간부"/>
      <sheetName val="RAHMEN"/>
      <sheetName val="C3"/>
      <sheetName val="토공(우물통,기타) "/>
      <sheetName val="인부노임"/>
      <sheetName val="식재인부"/>
      <sheetName val="산근1,2"/>
      <sheetName val="단위단가"/>
      <sheetName val="G.R300경비"/>
      <sheetName val="골재산출"/>
      <sheetName val="특별교실"/>
      <sheetName val="T형( 파일기초) 공현1교"/>
      <sheetName val="dtt0301"/>
      <sheetName val="투찰"/>
      <sheetName val="식재가격"/>
      <sheetName val="식재총괄"/>
      <sheetName val="단가산출"/>
      <sheetName val="新철폐복2"/>
      <sheetName val="新철폐복3"/>
      <sheetName val="종배수관(신)"/>
      <sheetName val="적용단위길이"/>
      <sheetName val="자료입력"/>
      <sheetName val="종배수관면벽신"/>
      <sheetName val="기기리스트"/>
      <sheetName val="STEEL BOX 단면설계(SEC.8)"/>
      <sheetName val="금호"/>
      <sheetName val="전체철근집계"/>
      <sheetName val="구조물토적"/>
      <sheetName val="사각맨홀"/>
      <sheetName val="자재"/>
      <sheetName val="배수장토목공사비"/>
      <sheetName val="ⴭⴭⴭⴭⴭ"/>
      <sheetName val="수목단가"/>
      <sheetName val="시설수량표"/>
      <sheetName val="식재수량표"/>
      <sheetName val="자재단가"/>
      <sheetName val="예산내역서"/>
      <sheetName val="설계예산서"/>
      <sheetName val="하조서"/>
      <sheetName val="공사비명세서"/>
      <sheetName val="산수배수"/>
      <sheetName val="토목내역서"/>
      <sheetName val="소업1교"/>
      <sheetName val="변화치수"/>
      <sheetName val="부대내역"/>
      <sheetName val="TYPE1"/>
      <sheetName val="인건비 "/>
      <sheetName val="을"/>
      <sheetName val="버스운행안내"/>
      <sheetName val="근태계획서"/>
      <sheetName val="예방접종계획"/>
      <sheetName val="방음벽 기초 일반수량"/>
      <sheetName val="원형1호맨홀토공수량"/>
      <sheetName val="8.PILE  (돌출)"/>
      <sheetName val="우배수"/>
      <sheetName val="순성토"/>
      <sheetName val="장비"/>
      <sheetName val="산근1"/>
      <sheetName val="노무"/>
      <sheetName val="중기사용료"/>
      <sheetName val="일위대가표(DEEP)"/>
      <sheetName val="산출내역서집계표"/>
      <sheetName val="단위중량"/>
      <sheetName val="수량3"/>
      <sheetName val="1차증가원가계산"/>
      <sheetName val="공구원가계산"/>
      <sheetName val="내역서01"/>
      <sheetName val="sub"/>
      <sheetName val="단가 및 재료비"/>
      <sheetName val="중기사용료산출근거"/>
      <sheetName val="단가산출2"/>
      <sheetName val="맨홀기준"/>
      <sheetName val="단가산출1"/>
      <sheetName val="총수량집계표"/>
      <sheetName val="산출목록표"/>
      <sheetName val="토지조서"/>
      <sheetName val="원계(계)"/>
      <sheetName val="경비_원본"/>
      <sheetName val="맨홀인상,인하조서"/>
      <sheetName val="맨홀수량산출(A-LINE)"/>
      <sheetName val="포장재료(1)"/>
      <sheetName val="공사"/>
      <sheetName val="마산방향철근집계"/>
      <sheetName val="마산방향"/>
      <sheetName val="접속 SLAB,BRACKET 설계"/>
      <sheetName val="골재및자재집계표"/>
      <sheetName val="전기일위대가"/>
      <sheetName val="토공분배표"/>
      <sheetName val="비교1"/>
      <sheetName val="토사(PE)"/>
      <sheetName val="COVER"/>
      <sheetName val="A-4"/>
      <sheetName val="첨부1"/>
      <sheetName val="용집"/>
      <sheetName val=" 토목 처리장도급내역서 "/>
      <sheetName val="96보완계획7.12"/>
      <sheetName val="배선(낙차)"/>
      <sheetName val="지구단위계획"/>
      <sheetName val="공제구간조서"/>
      <sheetName val="금액내역서"/>
      <sheetName val="가시설단위수량"/>
      <sheetName val="관급자재"/>
      <sheetName val="시멘,골재"/>
      <sheetName val="콘크집계"/>
      <sheetName val="낙차공"/>
      <sheetName val="자재집계1"/>
      <sheetName val="측구날개벽"/>
      <sheetName val="호안공재료집계표"/>
      <sheetName val="맨홀수량"/>
      <sheetName val="BOX"/>
      <sheetName val="일반부표"/>
      <sheetName val="단가표"/>
      <sheetName val="코드표"/>
      <sheetName val="원형측구(B-type)"/>
      <sheetName val="단가"/>
      <sheetName val="FOOTING단면력"/>
      <sheetName val="파일의이용"/>
      <sheetName val="NOMUBI"/>
      <sheetName val="sw1"/>
      <sheetName val="단가일람표"/>
      <sheetName val="WO"/>
      <sheetName val="RangeObject"/>
      <sheetName val="24분기"/>
      <sheetName val="전원계측기지수"/>
      <sheetName val="Tenants"/>
      <sheetName val="DATA 입력란"/>
      <sheetName val="11"/>
      <sheetName val="토사_PE_"/>
      <sheetName val="참고 1"/>
      <sheetName val="일위대가표 (2)"/>
      <sheetName val="001"/>
      <sheetName val="조립식옹벽집계"/>
      <sheetName val="유말집계"/>
      <sheetName val="수로교구조물내역"/>
      <sheetName val="낙찰표"/>
      <sheetName val="횡 연장"/>
      <sheetName val="9.전화"/>
      <sheetName val="토공총"/>
      <sheetName val="제출내역 (2)"/>
      <sheetName val="평균터파기고(1-2,ASP)"/>
      <sheetName val="단면치수"/>
      <sheetName val="Area"/>
      <sheetName val="2004SS"/>
      <sheetName val="2004CJ"/>
      <sheetName val="토지산출근거"/>
      <sheetName val="공통부대비"/>
      <sheetName val="5.모델링"/>
      <sheetName val="일반수량집계표"/>
      <sheetName val="경비2내역"/>
      <sheetName val="전기"/>
      <sheetName val="원가계산서"/>
      <sheetName val="wall"/>
      <sheetName val="7단가"/>
      <sheetName val="관로공표지"/>
      <sheetName val="암거공"/>
      <sheetName val="guard(mac)"/>
      <sheetName val="좌측"/>
      <sheetName val="자재 집계표"/>
      <sheetName val="수량집계"/>
      <sheetName val="포장직선구간"/>
      <sheetName val="중기손료"/>
      <sheetName val="일위대가(가설)"/>
      <sheetName val="상 부"/>
      <sheetName val="견적서"/>
      <sheetName val="장비경비"/>
      <sheetName val="PUMP"/>
      <sheetName val="설계"/>
      <sheetName val="TOTAL3"/>
      <sheetName val="반응조"/>
      <sheetName val="산출내역서"/>
      <sheetName val="Macro(전선)"/>
      <sheetName val="실행내역 "/>
      <sheetName val="수문일1"/>
      <sheetName val="1.설계기준"/>
      <sheetName val="I一般比"/>
      <sheetName val="전차선로 물량표"/>
      <sheetName val="SORCE1"/>
      <sheetName val="계정"/>
      <sheetName val="INPUT(덕도방향-시점)"/>
      <sheetName val="개요"/>
      <sheetName val="VXXXXX"/>
      <sheetName val="소비자가"/>
      <sheetName val="흄관기초"/>
      <sheetName val="담장산출"/>
      <sheetName val="세목전체"/>
      <sheetName val="&lt;목록&gt;"/>
      <sheetName val="총괄표"/>
      <sheetName val="인공산출"/>
      <sheetName val="통합"/>
      <sheetName val="총괄내역서"/>
      <sheetName val="토공(완충)"/>
      <sheetName val="분류작업"/>
      <sheetName val="맨홀토공수량"/>
      <sheetName val="VENT"/>
      <sheetName val="사  업  비  수  지  예  산  서"/>
      <sheetName val="접속도로"/>
      <sheetName val="계화배수"/>
      <sheetName val="정산입력"/>
      <sheetName val="설직재-1"/>
      <sheetName val="ITEM"/>
      <sheetName val="출력X"/>
      <sheetName val="200"/>
      <sheetName val="형상"/>
      <sheetName val="노단"/>
      <sheetName val="자단"/>
      <sheetName val="내역서변경성원"/>
      <sheetName val="일위_파일"/>
      <sheetName val="토적표"/>
      <sheetName val="1단계"/>
      <sheetName val="기본단가표"/>
      <sheetName val="0529토지이용_Intersect"/>
      <sheetName val="평균높이산출근거"/>
      <sheetName val="횡배수관위치조서"/>
      <sheetName val="상부공"/>
      <sheetName val="design criteria"/>
      <sheetName val="working load at the btm ft."/>
      <sheetName val="plan&amp;section of foundation"/>
      <sheetName val="member design"/>
      <sheetName val="1련박스"/>
      <sheetName val="수자재단위당"/>
      <sheetName val="일위"/>
      <sheetName val="96보완계획7_12"/>
      <sheetName val="Sheet1_(2)"/>
      <sheetName val="종단계산"/>
      <sheetName val="토적표(1)"/>
      <sheetName val="설계명세서"/>
      <sheetName val="20관리비율"/>
      <sheetName val="내역금회"/>
      <sheetName val="집계"/>
      <sheetName val="적용토목"/>
      <sheetName val="운반"/>
      <sheetName val="공주-교대(A1)"/>
      <sheetName val="RE9604"/>
      <sheetName val="98지급계획"/>
      <sheetName val="대치판정"/>
      <sheetName val="설계내역(2001)"/>
      <sheetName val="(A)내역서"/>
      <sheetName val="내역서(기계)"/>
      <sheetName val="Data&amp;Result"/>
      <sheetName val="가공비"/>
      <sheetName val="H-PILE수량집계"/>
      <sheetName val="DATA1"/>
      <sheetName val="정보매체A동"/>
      <sheetName val="inputdata"/>
      <sheetName val="실행예산"/>
      <sheetName val="남평내역"/>
      <sheetName val="2.0X1.5"/>
      <sheetName val="설비"/>
      <sheetName val="부재력정리"/>
      <sheetName val="표지 (2)"/>
      <sheetName val="설 계"/>
      <sheetName val="프랜트면허"/>
      <sheetName val="토목주소"/>
      <sheetName val="내역서1"/>
      <sheetName val="기초"/>
      <sheetName val="REINF."/>
      <sheetName val="Sheet4"/>
      <sheetName val="운동장 (2)"/>
      <sheetName val="신당동집계표"/>
      <sheetName val="인건-측정"/>
      <sheetName val="구조물철거타공정이월"/>
      <sheetName val="품셈"/>
      <sheetName val="1.관로"/>
      <sheetName val="안정계산"/>
      <sheetName val="날개벽(좌,우=45도,75도)"/>
      <sheetName val="VXXXXX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 refreshError="1"/>
      <sheetData sheetId="207" refreshError="1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tabSelected="1" view="pageBreakPreview" zoomScale="130" zoomScaleNormal="100" zoomScaleSheetLayoutView="130" workbookViewId="0">
      <pane ySplit="3" topLeftCell="A4" activePane="bottomLeft" state="frozen"/>
      <selection activeCell="F26" sqref="F26"/>
      <selection pane="bottomLeft" activeCell="H9" sqref="H9"/>
    </sheetView>
  </sheetViews>
  <sheetFormatPr defaultRowHeight="12.75" x14ac:dyDescent="0.2"/>
  <cols>
    <col min="1" max="1" width="0.83203125" style="2" customWidth="1"/>
    <col min="2" max="3" width="3.83203125" style="2" customWidth="1"/>
    <col min="4" max="4" width="26" style="2" customWidth="1"/>
    <col min="5" max="5" width="6.33203125" style="2" customWidth="1"/>
    <col min="6" max="6" width="20.83203125" style="2" customWidth="1"/>
    <col min="7" max="7" width="8.33203125" style="2" customWidth="1"/>
    <col min="8" max="8" width="47.6640625" style="2" customWidth="1"/>
    <col min="9" max="9" width="11.1640625" style="2" customWidth="1"/>
    <col min="10" max="10" width="11.5" style="2" customWidth="1"/>
    <col min="11" max="11" width="9.33203125" style="2"/>
    <col min="12" max="12" width="10.6640625" style="2" customWidth="1"/>
    <col min="13" max="16384" width="9.33203125" style="2"/>
  </cols>
  <sheetData>
    <row r="1" spans="2:10" ht="24.95" customHeight="1" x14ac:dyDescent="0.2">
      <c r="B1" s="1" t="s">
        <v>0</v>
      </c>
      <c r="C1" s="1"/>
      <c r="D1" s="1"/>
      <c r="E1" s="1"/>
      <c r="F1" s="1"/>
      <c r="G1" s="1"/>
      <c r="H1" s="1"/>
    </row>
    <row r="2" spans="2:10" ht="9.9499999999999993" customHeight="1" x14ac:dyDescent="0.2">
      <c r="B2" s="3"/>
      <c r="C2" s="3"/>
      <c r="D2" s="3"/>
      <c r="E2" s="3"/>
      <c r="F2" s="3"/>
      <c r="G2" s="3"/>
      <c r="H2" s="3"/>
    </row>
    <row r="3" spans="2:10" ht="22.35" customHeight="1" x14ac:dyDescent="0.2">
      <c r="B3" s="4" t="s">
        <v>1</v>
      </c>
      <c r="C3" s="4"/>
      <c r="D3" s="4"/>
      <c r="E3" s="5" t="s">
        <v>2</v>
      </c>
      <c r="F3" s="5" t="s">
        <v>3</v>
      </c>
      <c r="G3" s="5" t="s">
        <v>4</v>
      </c>
      <c r="H3" s="5" t="s">
        <v>5</v>
      </c>
    </row>
    <row r="4" spans="2:10" ht="14.1" customHeight="1" x14ac:dyDescent="0.2">
      <c r="B4" s="6" t="s">
        <v>6</v>
      </c>
      <c r="C4" s="6" t="s">
        <v>7</v>
      </c>
      <c r="D4" s="7" t="s">
        <v>8</v>
      </c>
      <c r="E4" s="8">
        <v>1</v>
      </c>
      <c r="F4" s="9">
        <f>내역서!I6</f>
        <v>155972007</v>
      </c>
      <c r="G4" s="10" t="s">
        <v>9</v>
      </c>
      <c r="H4" s="7" t="s">
        <v>9</v>
      </c>
    </row>
    <row r="5" spans="2:10" ht="14.1" customHeight="1" x14ac:dyDescent="0.2">
      <c r="B5" s="11"/>
      <c r="C5" s="11"/>
      <c r="D5" s="7" t="s">
        <v>10</v>
      </c>
      <c r="E5" s="8">
        <v>2</v>
      </c>
      <c r="F5" s="9"/>
      <c r="G5" s="10" t="s">
        <v>9</v>
      </c>
      <c r="H5" s="7" t="s">
        <v>9</v>
      </c>
    </row>
    <row r="6" spans="2:10" ht="14.1" customHeight="1" x14ac:dyDescent="0.2">
      <c r="B6" s="11"/>
      <c r="C6" s="12"/>
      <c r="D6" s="7" t="s">
        <v>11</v>
      </c>
      <c r="E6" s="8" t="s">
        <v>12</v>
      </c>
      <c r="F6" s="13">
        <f>TRUNC((F4+F5),0)</f>
        <v>155972007</v>
      </c>
      <c r="G6" s="10" t="s">
        <v>9</v>
      </c>
      <c r="H6" s="7" t="s">
        <v>13</v>
      </c>
    </row>
    <row r="7" spans="2:10" ht="14.1" customHeight="1" x14ac:dyDescent="0.2">
      <c r="B7" s="11"/>
      <c r="C7" s="6" t="s">
        <v>14</v>
      </c>
      <c r="D7" s="7" t="s">
        <v>15</v>
      </c>
      <c r="E7" s="8">
        <v>3</v>
      </c>
      <c r="F7" s="9">
        <f>내역서!K6</f>
        <v>162827789</v>
      </c>
      <c r="G7" s="10" t="s">
        <v>9</v>
      </c>
      <c r="H7" s="7"/>
    </row>
    <row r="8" spans="2:10" ht="14.1" customHeight="1" x14ac:dyDescent="0.2">
      <c r="B8" s="11"/>
      <c r="C8" s="11"/>
      <c r="D8" s="14" t="s">
        <v>16</v>
      </c>
      <c r="E8" s="15">
        <v>4</v>
      </c>
      <c r="F8" s="16">
        <f>TRUNC(F7*G8,0)</f>
        <v>31751418</v>
      </c>
      <c r="G8" s="17">
        <v>0.19500000000000001</v>
      </c>
      <c r="H8" s="14" t="s">
        <v>17</v>
      </c>
    </row>
    <row r="9" spans="2:10" ht="14.1" customHeight="1" x14ac:dyDescent="0.2">
      <c r="B9" s="11"/>
      <c r="C9" s="12"/>
      <c r="D9" s="7" t="s">
        <v>11</v>
      </c>
      <c r="E9" s="8" t="s">
        <v>18</v>
      </c>
      <c r="F9" s="13">
        <f>TRUNC(F7+F8,0)</f>
        <v>194579207</v>
      </c>
      <c r="G9" s="10" t="s">
        <v>9</v>
      </c>
      <c r="H9" s="7" t="s">
        <v>19</v>
      </c>
    </row>
    <row r="10" spans="2:10" ht="14.1" customHeight="1" x14ac:dyDescent="0.2">
      <c r="B10" s="11"/>
      <c r="C10" s="6" t="s">
        <v>20</v>
      </c>
      <c r="D10" s="7" t="s">
        <v>21</v>
      </c>
      <c r="E10" s="8">
        <v>5</v>
      </c>
      <c r="F10" s="13">
        <f>내역서!M6</f>
        <v>16529262</v>
      </c>
      <c r="G10" s="10"/>
      <c r="H10" s="7"/>
    </row>
    <row r="11" spans="2:10" ht="14.1" customHeight="1" x14ac:dyDescent="0.2">
      <c r="B11" s="11"/>
      <c r="C11" s="11"/>
      <c r="D11" s="7" t="s">
        <v>22</v>
      </c>
      <c r="E11" s="8">
        <v>6</v>
      </c>
      <c r="F11" s="9">
        <f>TRUNC(F9*G11,0)</f>
        <v>6927019</v>
      </c>
      <c r="G11" s="18">
        <v>3.56E-2</v>
      </c>
      <c r="H11" s="7" t="s">
        <v>23</v>
      </c>
      <c r="J11" s="19"/>
    </row>
    <row r="12" spans="2:10" ht="14.1" customHeight="1" x14ac:dyDescent="0.2">
      <c r="B12" s="11"/>
      <c r="C12" s="11"/>
      <c r="D12" s="7" t="s">
        <v>24</v>
      </c>
      <c r="E12" s="8">
        <v>7</v>
      </c>
      <c r="F12" s="9">
        <f>TRUNC(F9*G12,0)</f>
        <v>1965249</v>
      </c>
      <c r="G12" s="18">
        <v>1.01E-2</v>
      </c>
      <c r="H12" s="7" t="s">
        <v>25</v>
      </c>
      <c r="J12" s="19"/>
    </row>
    <row r="13" spans="2:10" ht="14.1" customHeight="1" x14ac:dyDescent="0.2">
      <c r="B13" s="11"/>
      <c r="C13" s="11"/>
      <c r="D13" s="7" t="s">
        <v>26</v>
      </c>
      <c r="E13" s="8">
        <v>8</v>
      </c>
      <c r="F13" s="13">
        <f>TRUNC(F7*G13,0)</f>
        <v>5853659</v>
      </c>
      <c r="G13" s="20">
        <v>3.5950000000000003E-2</v>
      </c>
      <c r="H13" s="7" t="s">
        <v>27</v>
      </c>
      <c r="J13" s="19"/>
    </row>
    <row r="14" spans="2:10" ht="14.1" customHeight="1" x14ac:dyDescent="0.2">
      <c r="B14" s="11"/>
      <c r="C14" s="11"/>
      <c r="D14" s="7" t="s">
        <v>28</v>
      </c>
      <c r="E14" s="8">
        <v>9</v>
      </c>
      <c r="F14" s="13">
        <f>TRUNC(F7*G14,0)</f>
        <v>7734319</v>
      </c>
      <c r="G14" s="18">
        <v>4.7500000000000001E-2</v>
      </c>
      <c r="H14" s="7" t="s">
        <v>29</v>
      </c>
      <c r="J14" s="19"/>
    </row>
    <row r="15" spans="2:10" ht="14.1" customHeight="1" x14ac:dyDescent="0.2">
      <c r="B15" s="11"/>
      <c r="C15" s="11"/>
      <c r="D15" s="7" t="s">
        <v>30</v>
      </c>
      <c r="E15" s="8">
        <v>10</v>
      </c>
      <c r="F15" s="13">
        <f>TRUNC(F13*G15,0)</f>
        <v>769170</v>
      </c>
      <c r="G15" s="18">
        <v>0.13139999999999999</v>
      </c>
      <c r="H15" s="7" t="s">
        <v>31</v>
      </c>
      <c r="J15" s="19"/>
    </row>
    <row r="16" spans="2:10" ht="14.1" customHeight="1" x14ac:dyDescent="0.2">
      <c r="B16" s="11"/>
      <c r="C16" s="11"/>
      <c r="D16" s="7" t="s">
        <v>32</v>
      </c>
      <c r="E16" s="8">
        <v>11</v>
      </c>
      <c r="F16" s="13">
        <f>TRUNC(F7*G16,0)</f>
        <v>3745039</v>
      </c>
      <c r="G16" s="21">
        <v>2.3E-2</v>
      </c>
      <c r="H16" s="7" t="s">
        <v>33</v>
      </c>
      <c r="J16" s="19"/>
    </row>
    <row r="17" spans="2:12" ht="14.1" customHeight="1" x14ac:dyDescent="0.2">
      <c r="B17" s="11"/>
      <c r="C17" s="11"/>
      <c r="D17" s="7" t="s">
        <v>34</v>
      </c>
      <c r="E17" s="8">
        <v>12</v>
      </c>
      <c r="F17" s="22">
        <f>TRUNC((F4+F7+F10)*G17,0)</f>
        <v>335329</v>
      </c>
      <c r="G17" s="21">
        <v>1E-3</v>
      </c>
      <c r="H17" s="23" t="s">
        <v>35</v>
      </c>
      <c r="J17" s="19"/>
    </row>
    <row r="18" spans="2:12" ht="14.1" customHeight="1" x14ac:dyDescent="0.2">
      <c r="B18" s="11"/>
      <c r="C18" s="11"/>
      <c r="D18" s="14" t="s">
        <v>36</v>
      </c>
      <c r="E18" s="15">
        <v>13</v>
      </c>
      <c r="F18" s="24">
        <f>TRUNC((F6+F7)*G18,0)</f>
        <v>10042193</v>
      </c>
      <c r="G18" s="25">
        <v>3.15E-2</v>
      </c>
      <c r="H18" s="26" t="s">
        <v>37</v>
      </c>
      <c r="I18" s="19"/>
      <c r="J18" s="19"/>
      <c r="L18" s="19"/>
    </row>
    <row r="19" spans="2:12" ht="14.1" customHeight="1" x14ac:dyDescent="0.2">
      <c r="B19" s="11"/>
      <c r="C19" s="11"/>
      <c r="D19" s="14" t="s">
        <v>38</v>
      </c>
      <c r="E19" s="15">
        <v>14</v>
      </c>
      <c r="F19" s="24">
        <f>TRUNC((F4+F7+F10)*G19,0)</f>
        <v>2682632</v>
      </c>
      <c r="G19" s="17">
        <v>8.0000000000000002E-3</v>
      </c>
      <c r="H19" s="27" t="s">
        <v>39</v>
      </c>
      <c r="J19" s="19"/>
    </row>
    <row r="20" spans="2:12" ht="14.1" customHeight="1" x14ac:dyDescent="0.2">
      <c r="B20" s="11"/>
      <c r="C20" s="11"/>
      <c r="D20" s="14" t="s">
        <v>40</v>
      </c>
      <c r="E20" s="15">
        <v>15</v>
      </c>
      <c r="F20" s="24">
        <f>TRUNC((F6+F9)*G20,0)</f>
        <v>19981419</v>
      </c>
      <c r="G20" s="17">
        <v>5.7000000000000002E-2</v>
      </c>
      <c r="H20" s="27" t="s">
        <v>41</v>
      </c>
      <c r="J20" s="19"/>
    </row>
    <row r="21" spans="2:12" ht="14.1" customHeight="1" x14ac:dyDescent="0.2">
      <c r="B21" s="11"/>
      <c r="C21" s="11"/>
      <c r="D21" s="14" t="s">
        <v>42</v>
      </c>
      <c r="E21" s="15">
        <v>16</v>
      </c>
      <c r="F21" s="24">
        <f>TRUNC(F9*G21,0)</f>
        <v>11674</v>
      </c>
      <c r="G21" s="28">
        <v>6.0000000000000002E-5</v>
      </c>
      <c r="H21" s="14" t="s">
        <v>43</v>
      </c>
      <c r="J21" s="19"/>
    </row>
    <row r="22" spans="2:12" ht="14.1" customHeight="1" x14ac:dyDescent="0.2">
      <c r="B22" s="11"/>
      <c r="C22" s="11"/>
      <c r="D22" s="14" t="s">
        <v>44</v>
      </c>
      <c r="E22" s="15">
        <v>17</v>
      </c>
      <c r="F22" s="24">
        <f>TRUNC(F9*G22,0)</f>
        <v>175121</v>
      </c>
      <c r="G22" s="29">
        <v>8.9999999999999998E-4</v>
      </c>
      <c r="H22" s="14" t="s">
        <v>45</v>
      </c>
      <c r="J22" s="19"/>
    </row>
    <row r="23" spans="2:12" ht="14.1" customHeight="1" x14ac:dyDescent="0.2">
      <c r="B23" s="11"/>
      <c r="C23" s="11"/>
      <c r="D23" s="14" t="s">
        <v>46</v>
      </c>
      <c r="E23" s="15">
        <v>18</v>
      </c>
      <c r="F23" s="22">
        <f>TRUNC((F6+F7+F10)*G23,0)</f>
        <v>271616</v>
      </c>
      <c r="G23" s="20">
        <v>8.0999999999999996E-4</v>
      </c>
      <c r="H23" s="23" t="s">
        <v>47</v>
      </c>
      <c r="J23" s="19"/>
    </row>
    <row r="24" spans="2:12" ht="14.1" customHeight="1" x14ac:dyDescent="0.2">
      <c r="B24" s="11"/>
      <c r="C24" s="11"/>
      <c r="D24" s="14" t="s">
        <v>48</v>
      </c>
      <c r="E24" s="15">
        <v>19</v>
      </c>
      <c r="F24" s="24">
        <f>TRUNC((F6+F7)*G24,0)</f>
        <v>637599</v>
      </c>
      <c r="G24" s="29">
        <v>2E-3</v>
      </c>
      <c r="H24" s="26" t="s">
        <v>49</v>
      </c>
      <c r="J24" s="19"/>
    </row>
    <row r="25" spans="2:12" ht="14.1" customHeight="1" x14ac:dyDescent="0.2">
      <c r="B25" s="12"/>
      <c r="C25" s="12"/>
      <c r="D25" s="14" t="s">
        <v>11</v>
      </c>
      <c r="E25" s="15" t="s">
        <v>50</v>
      </c>
      <c r="F25" s="24">
        <f>TRUNC(SUM(F10:F24),0)</f>
        <v>77661300</v>
      </c>
      <c r="G25" s="30" t="s">
        <v>9</v>
      </c>
      <c r="H25" s="27" t="s">
        <v>51</v>
      </c>
      <c r="J25" s="19"/>
    </row>
    <row r="26" spans="2:12" ht="14.1" customHeight="1" x14ac:dyDescent="0.2">
      <c r="B26" s="31" t="s">
        <v>9</v>
      </c>
      <c r="C26" s="32"/>
      <c r="D26" s="14" t="s">
        <v>52</v>
      </c>
      <c r="E26" s="15" t="s">
        <v>53</v>
      </c>
      <c r="F26" s="24">
        <f>TRUNC((F6+F9+F25),0)</f>
        <v>428212514</v>
      </c>
      <c r="G26" s="30" t="s">
        <v>9</v>
      </c>
      <c r="H26" s="27" t="s">
        <v>54</v>
      </c>
      <c r="J26" s="19"/>
    </row>
    <row r="27" spans="2:12" ht="14.1" customHeight="1" x14ac:dyDescent="0.2">
      <c r="B27" s="31" t="s">
        <v>9</v>
      </c>
      <c r="C27" s="32"/>
      <c r="D27" s="14" t="s">
        <v>55</v>
      </c>
      <c r="E27" s="15" t="s">
        <v>56</v>
      </c>
      <c r="F27" s="24">
        <f>TRUNC(F26*G27,0)</f>
        <v>27833813</v>
      </c>
      <c r="G27" s="30">
        <v>6.5000000000000002E-2</v>
      </c>
      <c r="H27" s="27" t="s">
        <v>57</v>
      </c>
      <c r="J27" s="19"/>
    </row>
    <row r="28" spans="2:12" ht="14.1" customHeight="1" x14ac:dyDescent="0.2">
      <c r="B28" s="31" t="s">
        <v>9</v>
      </c>
      <c r="C28" s="32"/>
      <c r="D28" s="14" t="s">
        <v>58</v>
      </c>
      <c r="E28" s="15" t="s">
        <v>59</v>
      </c>
      <c r="F28" s="24">
        <f>TRUNC((F9+F25+F27)*G28-(3073/1.1),0)</f>
        <v>45008354</v>
      </c>
      <c r="G28" s="30">
        <v>0.15</v>
      </c>
      <c r="H28" s="27" t="s">
        <v>60</v>
      </c>
      <c r="J28" s="19"/>
    </row>
    <row r="29" spans="2:12" ht="14.1" customHeight="1" x14ac:dyDescent="0.2">
      <c r="B29" s="31" t="s">
        <v>9</v>
      </c>
      <c r="C29" s="32"/>
      <c r="D29" s="14" t="s">
        <v>61</v>
      </c>
      <c r="E29" s="15" t="s">
        <v>62</v>
      </c>
      <c r="F29" s="24">
        <f>내역서!G24</f>
        <v>3283000</v>
      </c>
      <c r="G29" s="30" t="s">
        <v>9</v>
      </c>
      <c r="H29" s="27"/>
      <c r="J29" s="19"/>
    </row>
    <row r="30" spans="2:12" ht="14.1" customHeight="1" x14ac:dyDescent="0.2">
      <c r="B30" s="31"/>
      <c r="C30" s="32"/>
      <c r="D30" s="14" t="s">
        <v>63</v>
      </c>
      <c r="E30" s="15" t="s">
        <v>64</v>
      </c>
      <c r="F30" s="24">
        <f>내역서!G25</f>
        <v>1980368</v>
      </c>
      <c r="G30" s="30"/>
      <c r="H30" s="27"/>
      <c r="J30" s="19"/>
    </row>
    <row r="31" spans="2:12" ht="14.1" customHeight="1" x14ac:dyDescent="0.2">
      <c r="B31" s="31" t="s">
        <v>9</v>
      </c>
      <c r="C31" s="32"/>
      <c r="D31" s="14" t="s">
        <v>65</v>
      </c>
      <c r="E31" s="15" t="s">
        <v>66</v>
      </c>
      <c r="F31" s="33">
        <f>내역서!G26</f>
        <v>2681951</v>
      </c>
      <c r="G31" s="34"/>
      <c r="H31" s="27"/>
      <c r="J31" s="19"/>
    </row>
    <row r="32" spans="2:12" ht="14.1" customHeight="1" x14ac:dyDescent="0.2">
      <c r="B32" s="31" t="s">
        <v>9</v>
      </c>
      <c r="C32" s="32"/>
      <c r="D32" s="14" t="s">
        <v>67</v>
      </c>
      <c r="E32" s="15" t="s">
        <v>68</v>
      </c>
      <c r="F32" s="24">
        <f>TRUNC(F26+F27+F28+F31+F30+F29)</f>
        <v>509000000</v>
      </c>
      <c r="G32" s="30" t="s">
        <v>9</v>
      </c>
      <c r="H32" s="27" t="s">
        <v>69</v>
      </c>
      <c r="J32" s="19"/>
    </row>
    <row r="33" spans="2:10" ht="14.1" customHeight="1" x14ac:dyDescent="0.2">
      <c r="B33" s="31" t="s">
        <v>9</v>
      </c>
      <c r="C33" s="32"/>
      <c r="D33" s="14" t="s">
        <v>70</v>
      </c>
      <c r="E33" s="15" t="s">
        <v>71</v>
      </c>
      <c r="F33" s="24">
        <f>TRUNC(F32*G33,0)</f>
        <v>50900000</v>
      </c>
      <c r="G33" s="29">
        <v>0.1</v>
      </c>
      <c r="H33" s="27" t="s">
        <v>72</v>
      </c>
      <c r="J33" s="19"/>
    </row>
    <row r="34" spans="2:10" ht="14.1" customHeight="1" x14ac:dyDescent="0.2">
      <c r="B34" s="31" t="s">
        <v>9</v>
      </c>
      <c r="C34" s="32"/>
      <c r="D34" s="14" t="s">
        <v>73</v>
      </c>
      <c r="E34" s="15" t="s">
        <v>74</v>
      </c>
      <c r="F34" s="16">
        <f>TRUNC((F32+F33),0)</f>
        <v>559900000</v>
      </c>
      <c r="G34" s="30" t="s">
        <v>9</v>
      </c>
      <c r="H34" s="14" t="s">
        <v>75</v>
      </c>
      <c r="J34" s="19"/>
    </row>
    <row r="35" spans="2:10" ht="14.1" customHeight="1" x14ac:dyDescent="0.2">
      <c r="B35" s="31" t="s">
        <v>9</v>
      </c>
      <c r="C35" s="32"/>
      <c r="D35" s="14" t="s">
        <v>76</v>
      </c>
      <c r="E35" s="15" t="s">
        <v>77</v>
      </c>
      <c r="F35" s="16"/>
      <c r="G35" s="30" t="s">
        <v>9</v>
      </c>
      <c r="H35" s="14"/>
      <c r="J35" s="19"/>
    </row>
    <row r="36" spans="2:10" ht="14.1" customHeight="1" x14ac:dyDescent="0.2">
      <c r="B36" s="31" t="s">
        <v>9</v>
      </c>
      <c r="C36" s="32"/>
      <c r="D36" s="14" t="s">
        <v>78</v>
      </c>
      <c r="E36" s="15" t="s">
        <v>79</v>
      </c>
      <c r="F36" s="16">
        <f>TRUNC((F34+F35),0)</f>
        <v>559900000</v>
      </c>
      <c r="G36" s="30" t="s">
        <v>9</v>
      </c>
      <c r="H36" s="14" t="s">
        <v>80</v>
      </c>
      <c r="J36" s="19"/>
    </row>
    <row r="37" spans="2:10" hidden="1" x14ac:dyDescent="0.2">
      <c r="B37" s="35"/>
      <c r="C37" s="35"/>
      <c r="D37" s="35"/>
      <c r="E37" s="35"/>
      <c r="F37" s="35"/>
      <c r="G37" s="35"/>
      <c r="H37" s="35"/>
    </row>
    <row r="38" spans="2:10" hidden="1" x14ac:dyDescent="0.2">
      <c r="F38" s="36">
        <f>내역서!G4</f>
        <v>559900000</v>
      </c>
    </row>
    <row r="39" spans="2:10" x14ac:dyDescent="0.2">
      <c r="F39" s="36"/>
    </row>
    <row r="40" spans="2:10" hidden="1" x14ac:dyDescent="0.2"/>
    <row r="41" spans="2:10" hidden="1" x14ac:dyDescent="0.2">
      <c r="F41" s="2">
        <f>636510000-559900000</f>
        <v>76610000</v>
      </c>
    </row>
    <row r="42" spans="2:10" hidden="1" x14ac:dyDescent="0.2"/>
    <row r="43" spans="2:10" hidden="1" x14ac:dyDescent="0.2"/>
    <row r="44" spans="2:10" hidden="1" x14ac:dyDescent="0.2"/>
    <row r="45" spans="2:10" hidden="1" x14ac:dyDescent="0.2"/>
    <row r="46" spans="2:10" hidden="1" x14ac:dyDescent="0.2"/>
    <row r="47" spans="2:10" hidden="1" x14ac:dyDescent="0.2"/>
    <row r="48" spans="2:10" hidden="1" x14ac:dyDescent="0.2"/>
    <row r="49" spans="12:12" hidden="1" x14ac:dyDescent="0.2"/>
    <row r="50" spans="12:12" hidden="1" x14ac:dyDescent="0.2"/>
    <row r="51" spans="12:12" hidden="1" x14ac:dyDescent="0.2">
      <c r="L51" s="2" t="str">
        <f>RIGHT(F32*0.1,3)</f>
        <v>000</v>
      </c>
    </row>
  </sheetData>
  <mergeCells count="17">
    <mergeCell ref="B32:C32"/>
    <mergeCell ref="B33:C33"/>
    <mergeCell ref="B34:C34"/>
    <mergeCell ref="B35:C35"/>
    <mergeCell ref="B36:C36"/>
    <mergeCell ref="B26:C26"/>
    <mergeCell ref="B27:C27"/>
    <mergeCell ref="B28:C28"/>
    <mergeCell ref="B29:C29"/>
    <mergeCell ref="B30:C30"/>
    <mergeCell ref="B31:C31"/>
    <mergeCell ref="B1:H2"/>
    <mergeCell ref="B3:D3"/>
    <mergeCell ref="B4:B25"/>
    <mergeCell ref="C4:C6"/>
    <mergeCell ref="C7:C9"/>
    <mergeCell ref="C10:C25"/>
  </mergeCells>
  <phoneticPr fontId="3" type="noConversion"/>
  <printOptions horizontalCentered="1"/>
  <pageMargins left="0.25" right="0.25" top="0.75" bottom="0.75" header="0.3" footer="0.3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3"/>
  <sheetViews>
    <sheetView view="pageBreakPreview" zoomScale="115" zoomScaleNormal="100" zoomScaleSheetLayoutView="115" workbookViewId="0">
      <selection sqref="A1:G1"/>
    </sheetView>
  </sheetViews>
  <sheetFormatPr defaultRowHeight="10.5" x14ac:dyDescent="0.15"/>
  <cols>
    <col min="1" max="1" width="61.33203125" bestFit="1" customWidth="1"/>
    <col min="2" max="2" width="57.5" bestFit="1" customWidth="1"/>
    <col min="3" max="3" width="10.1640625" customWidth="1"/>
    <col min="4" max="4" width="19.1640625" style="97" customWidth="1"/>
    <col min="5" max="5" width="20.33203125" customWidth="1"/>
    <col min="6" max="6" width="26.6640625" customWidth="1"/>
    <col min="7" max="7" width="19" customWidth="1"/>
    <col min="8" max="8" width="24.83203125" style="66" bestFit="1" customWidth="1"/>
    <col min="9" max="9" width="23.1640625" bestFit="1" customWidth="1"/>
    <col min="10" max="10" width="19.83203125" customWidth="1"/>
    <col min="12" max="12" width="17.33203125" bestFit="1" customWidth="1"/>
  </cols>
  <sheetData>
    <row r="1" spans="1:13" ht="33" customHeight="1" x14ac:dyDescent="0.15">
      <c r="A1" s="65" t="s">
        <v>380</v>
      </c>
      <c r="B1" s="65"/>
      <c r="C1" s="65"/>
      <c r="D1" s="65"/>
      <c r="E1" s="65"/>
      <c r="F1" s="65"/>
      <c r="G1" s="65"/>
    </row>
    <row r="2" spans="1:13" ht="22.5" customHeight="1" x14ac:dyDescent="0.15">
      <c r="A2" s="67" t="s">
        <v>381</v>
      </c>
      <c r="B2" s="68" t="s">
        <v>382</v>
      </c>
      <c r="C2" s="69"/>
      <c r="D2" s="69"/>
      <c r="E2" s="69"/>
      <c r="F2" s="69"/>
      <c r="G2" s="69"/>
    </row>
    <row r="3" spans="1:13" ht="22.5" customHeight="1" x14ac:dyDescent="0.15">
      <c r="A3" s="67" t="s">
        <v>383</v>
      </c>
      <c r="B3" s="69" t="str">
        <f>"일금 "&amp;NUMBERSTRING(F5,1)&amp;"원정(\"&amp;TEXT(F5,"#,###")&amp;")"</f>
        <v>일금 오억오천구백구십만원정(\559,900,000)</v>
      </c>
      <c r="C3" s="69"/>
      <c r="D3" s="69"/>
      <c r="E3" s="69"/>
      <c r="F3" s="70"/>
      <c r="G3" s="71"/>
    </row>
    <row r="4" spans="1:13" ht="22.5" customHeight="1" x14ac:dyDescent="0.15">
      <c r="A4" s="67" t="s">
        <v>384</v>
      </c>
      <c r="B4" s="67" t="s">
        <v>385</v>
      </c>
      <c r="C4" s="67" t="s">
        <v>386</v>
      </c>
      <c r="D4" s="72" t="s">
        <v>387</v>
      </c>
      <c r="E4" s="67" t="s">
        <v>388</v>
      </c>
      <c r="F4" s="67" t="s">
        <v>389</v>
      </c>
      <c r="G4" s="67" t="s">
        <v>390</v>
      </c>
    </row>
    <row r="5" spans="1:13" s="80" customFormat="1" ht="22.5" customHeight="1" x14ac:dyDescent="0.15">
      <c r="A5" s="73" t="s">
        <v>391</v>
      </c>
      <c r="B5" s="74" t="s">
        <v>9</v>
      </c>
      <c r="C5" s="75"/>
      <c r="D5" s="76"/>
      <c r="E5" s="77"/>
      <c r="F5" s="78">
        <f>F30</f>
        <v>559900000</v>
      </c>
      <c r="G5" s="67"/>
      <c r="H5" s="79"/>
    </row>
    <row r="6" spans="1:13" s="80" customFormat="1" ht="22.5" customHeight="1" x14ac:dyDescent="0.15">
      <c r="A6" s="46" t="s">
        <v>104</v>
      </c>
      <c r="B6" s="74"/>
      <c r="C6" s="75"/>
      <c r="D6" s="76"/>
      <c r="E6" s="77"/>
      <c r="F6" s="78">
        <v>428212514</v>
      </c>
      <c r="G6" s="67"/>
      <c r="H6" s="79"/>
    </row>
    <row r="7" spans="1:13" ht="22.5" customHeight="1" x14ac:dyDescent="0.15">
      <c r="A7" s="46" t="s">
        <v>107</v>
      </c>
      <c r="B7" s="47" t="s">
        <v>9</v>
      </c>
      <c r="C7" s="81" t="s">
        <v>101</v>
      </c>
      <c r="D7" s="82">
        <v>1</v>
      </c>
      <c r="E7" s="77">
        <v>335329058</v>
      </c>
      <c r="F7" s="78">
        <v>335329058</v>
      </c>
      <c r="G7" s="83"/>
      <c r="I7" s="84"/>
    </row>
    <row r="8" spans="1:13" ht="22.5" customHeight="1" x14ac:dyDescent="0.15">
      <c r="A8" s="46" t="s">
        <v>111</v>
      </c>
      <c r="B8" s="47" t="s">
        <v>392</v>
      </c>
      <c r="C8" s="81" t="s">
        <v>101</v>
      </c>
      <c r="D8" s="82">
        <v>1</v>
      </c>
      <c r="E8" s="85"/>
      <c r="F8" s="86">
        <v>31751418</v>
      </c>
      <c r="G8" s="83"/>
      <c r="I8" s="84"/>
      <c r="J8" s="84"/>
    </row>
    <row r="9" spans="1:13" ht="22.5" customHeight="1" x14ac:dyDescent="0.15">
      <c r="A9" s="46" t="s">
        <v>119</v>
      </c>
      <c r="B9" s="47" t="s">
        <v>120</v>
      </c>
      <c r="C9" s="81" t="s">
        <v>101</v>
      </c>
      <c r="D9" s="82">
        <v>1</v>
      </c>
      <c r="E9" s="85"/>
      <c r="F9" s="86">
        <v>6927019</v>
      </c>
      <c r="G9" s="83"/>
      <c r="I9" s="84"/>
      <c r="J9" s="84"/>
    </row>
    <row r="10" spans="1:13" ht="22.5" customHeight="1" x14ac:dyDescent="0.15">
      <c r="A10" s="46" t="s">
        <v>123</v>
      </c>
      <c r="B10" s="47" t="s">
        <v>124</v>
      </c>
      <c r="C10" s="81" t="s">
        <v>101</v>
      </c>
      <c r="D10" s="82">
        <v>1</v>
      </c>
      <c r="E10" s="85"/>
      <c r="F10" s="86">
        <v>1965249</v>
      </c>
      <c r="G10" s="83"/>
      <c r="H10" s="87"/>
      <c r="I10" s="84"/>
      <c r="J10" s="84"/>
    </row>
    <row r="11" spans="1:13" ht="22.5" customHeight="1" x14ac:dyDescent="0.15">
      <c r="A11" s="46" t="s">
        <v>128</v>
      </c>
      <c r="B11" s="47" t="s">
        <v>129</v>
      </c>
      <c r="C11" s="81" t="s">
        <v>101</v>
      </c>
      <c r="D11" s="82">
        <v>1</v>
      </c>
      <c r="E11" s="77"/>
      <c r="F11" s="78">
        <v>5853659</v>
      </c>
      <c r="G11" s="83"/>
      <c r="H11" s="87"/>
      <c r="I11" s="84"/>
      <c r="J11" s="84"/>
    </row>
    <row r="12" spans="1:13" ht="22.5" customHeight="1" x14ac:dyDescent="0.15">
      <c r="A12" s="46" t="s">
        <v>132</v>
      </c>
      <c r="B12" s="47" t="s">
        <v>133</v>
      </c>
      <c r="C12" s="81" t="s">
        <v>101</v>
      </c>
      <c r="D12" s="82">
        <v>1</v>
      </c>
      <c r="E12" s="77"/>
      <c r="F12" s="78">
        <v>7734319</v>
      </c>
      <c r="G12" s="83"/>
      <c r="H12" s="87"/>
      <c r="I12" s="84"/>
      <c r="J12" s="84"/>
    </row>
    <row r="13" spans="1:13" ht="22.5" customHeight="1" x14ac:dyDescent="0.15">
      <c r="A13" s="46" t="s">
        <v>136</v>
      </c>
      <c r="B13" s="47" t="s">
        <v>137</v>
      </c>
      <c r="C13" s="81" t="s">
        <v>101</v>
      </c>
      <c r="D13" s="82">
        <v>1</v>
      </c>
      <c r="E13" s="88"/>
      <c r="F13" s="78">
        <v>769170</v>
      </c>
      <c r="G13" s="83"/>
      <c r="H13" s="87"/>
      <c r="I13" s="84"/>
      <c r="J13" s="84"/>
    </row>
    <row r="14" spans="1:13" ht="22.5" customHeight="1" x14ac:dyDescent="0.15">
      <c r="A14" s="46" t="s">
        <v>140</v>
      </c>
      <c r="B14" s="47" t="s">
        <v>141</v>
      </c>
      <c r="C14" s="81" t="s">
        <v>101</v>
      </c>
      <c r="D14" s="82">
        <v>1</v>
      </c>
      <c r="E14" s="88"/>
      <c r="F14" s="78">
        <v>3745039</v>
      </c>
      <c r="G14" s="83"/>
      <c r="I14" s="84"/>
      <c r="J14" s="84"/>
      <c r="L14" s="66"/>
      <c r="M14" s="66"/>
    </row>
    <row r="15" spans="1:13" ht="22.5" customHeight="1" x14ac:dyDescent="0.15">
      <c r="A15" s="46" t="s">
        <v>144</v>
      </c>
      <c r="B15" s="47" t="s">
        <v>145</v>
      </c>
      <c r="C15" s="81" t="s">
        <v>101</v>
      </c>
      <c r="D15" s="82">
        <v>1</v>
      </c>
      <c r="E15" s="77"/>
      <c r="F15" s="78">
        <v>335329</v>
      </c>
      <c r="G15" s="83"/>
      <c r="I15" s="84"/>
      <c r="J15" s="84"/>
      <c r="L15" s="66"/>
      <c r="M15" s="66"/>
    </row>
    <row r="16" spans="1:13" ht="22.5" customHeight="1" x14ac:dyDescent="0.15">
      <c r="A16" s="46" t="s">
        <v>149</v>
      </c>
      <c r="B16" s="47" t="s">
        <v>393</v>
      </c>
      <c r="C16" s="81" t="s">
        <v>101</v>
      </c>
      <c r="D16" s="82">
        <v>1</v>
      </c>
      <c r="E16" s="88"/>
      <c r="F16" s="78">
        <v>10042193</v>
      </c>
      <c r="G16" s="83"/>
      <c r="I16" s="84"/>
      <c r="J16" s="84"/>
      <c r="L16" s="66"/>
      <c r="M16" s="66"/>
    </row>
    <row r="17" spans="1:13" ht="22.5" customHeight="1" x14ac:dyDescent="0.15">
      <c r="A17" s="46" t="s">
        <v>154</v>
      </c>
      <c r="B17" s="47" t="s">
        <v>155</v>
      </c>
      <c r="C17" s="81" t="s">
        <v>101</v>
      </c>
      <c r="D17" s="82">
        <v>1</v>
      </c>
      <c r="E17" s="88"/>
      <c r="F17" s="78">
        <v>2682632</v>
      </c>
      <c r="G17" s="83"/>
      <c r="I17" s="84"/>
      <c r="L17" s="66"/>
      <c r="M17" s="66"/>
    </row>
    <row r="18" spans="1:13" ht="22.5" customHeight="1" x14ac:dyDescent="0.15">
      <c r="A18" s="46" t="s">
        <v>159</v>
      </c>
      <c r="B18" s="47" t="s">
        <v>160</v>
      </c>
      <c r="C18" s="81" t="s">
        <v>101</v>
      </c>
      <c r="D18" s="82">
        <v>1</v>
      </c>
      <c r="E18" s="77"/>
      <c r="F18" s="78">
        <v>19981419</v>
      </c>
      <c r="G18" s="83"/>
      <c r="I18" s="84"/>
      <c r="L18" s="66"/>
      <c r="M18" s="66"/>
    </row>
    <row r="19" spans="1:13" ht="22.5" customHeight="1" x14ac:dyDescent="0.15">
      <c r="A19" s="46" t="s">
        <v>163</v>
      </c>
      <c r="B19" s="47" t="s">
        <v>164</v>
      </c>
      <c r="C19" s="81" t="s">
        <v>101</v>
      </c>
      <c r="D19" s="82">
        <v>1</v>
      </c>
      <c r="E19" s="88"/>
      <c r="F19" s="78">
        <v>11674</v>
      </c>
      <c r="G19" s="67"/>
      <c r="I19" s="84"/>
      <c r="L19" s="66"/>
      <c r="M19" s="66"/>
    </row>
    <row r="20" spans="1:13" ht="22.5" customHeight="1" x14ac:dyDescent="0.15">
      <c r="A20" s="46" t="s">
        <v>167</v>
      </c>
      <c r="B20" s="47" t="s">
        <v>168</v>
      </c>
      <c r="C20" s="81" t="s">
        <v>101</v>
      </c>
      <c r="D20" s="82">
        <v>1</v>
      </c>
      <c r="E20" s="88"/>
      <c r="F20" s="78">
        <v>175121</v>
      </c>
      <c r="G20" s="83"/>
      <c r="I20" s="84"/>
    </row>
    <row r="21" spans="1:13" ht="22.5" customHeight="1" x14ac:dyDescent="0.15">
      <c r="A21" s="46" t="s">
        <v>394</v>
      </c>
      <c r="B21" s="47" t="s">
        <v>395</v>
      </c>
      <c r="C21" s="81" t="s">
        <v>101</v>
      </c>
      <c r="D21" s="82">
        <v>1</v>
      </c>
      <c r="E21" s="88"/>
      <c r="F21" s="78">
        <v>271616</v>
      </c>
      <c r="G21" s="83"/>
      <c r="I21" s="84"/>
    </row>
    <row r="22" spans="1:13" ht="22.5" customHeight="1" x14ac:dyDescent="0.15">
      <c r="A22" s="46" t="s">
        <v>396</v>
      </c>
      <c r="B22" s="47" t="s">
        <v>174</v>
      </c>
      <c r="C22" s="81" t="s">
        <v>101</v>
      </c>
      <c r="D22" s="82">
        <v>1</v>
      </c>
      <c r="E22" s="88"/>
      <c r="F22" s="78">
        <v>637599</v>
      </c>
      <c r="G22" s="83"/>
      <c r="I22" s="84"/>
    </row>
    <row r="23" spans="1:13" ht="22.5" customHeight="1" x14ac:dyDescent="0.15">
      <c r="A23" s="46" t="s">
        <v>177</v>
      </c>
      <c r="B23" s="47" t="s">
        <v>178</v>
      </c>
      <c r="C23" s="81" t="s">
        <v>101</v>
      </c>
      <c r="D23" s="82">
        <v>1</v>
      </c>
      <c r="E23" s="88"/>
      <c r="F23" s="78">
        <v>27833813</v>
      </c>
      <c r="G23" s="83"/>
      <c r="I23" s="84"/>
    </row>
    <row r="24" spans="1:13" ht="22.5" customHeight="1" x14ac:dyDescent="0.15">
      <c r="A24" s="46" t="s">
        <v>182</v>
      </c>
      <c r="B24" s="47" t="s">
        <v>183</v>
      </c>
      <c r="C24" s="81" t="s">
        <v>101</v>
      </c>
      <c r="D24" s="82">
        <v>1</v>
      </c>
      <c r="E24" s="88"/>
      <c r="F24" s="78">
        <v>45008354</v>
      </c>
      <c r="G24" s="83"/>
      <c r="I24" s="84"/>
    </row>
    <row r="25" spans="1:13" ht="22.5" customHeight="1" x14ac:dyDescent="0.15">
      <c r="A25" s="46" t="s">
        <v>186</v>
      </c>
      <c r="B25" s="47" t="s">
        <v>9</v>
      </c>
      <c r="C25" s="81" t="s">
        <v>101</v>
      </c>
      <c r="D25" s="82">
        <v>1</v>
      </c>
      <c r="E25" s="88">
        <v>3283000</v>
      </c>
      <c r="F25" s="78">
        <v>3283000</v>
      </c>
      <c r="G25" s="83"/>
      <c r="I25" s="84"/>
    </row>
    <row r="26" spans="1:13" ht="22.5" customHeight="1" x14ac:dyDescent="0.15">
      <c r="A26" s="46" t="s">
        <v>189</v>
      </c>
      <c r="B26" s="47" t="s">
        <v>9</v>
      </c>
      <c r="C26" s="81" t="s">
        <v>101</v>
      </c>
      <c r="D26" s="82">
        <v>1</v>
      </c>
      <c r="E26" s="77">
        <v>1980368</v>
      </c>
      <c r="F26" s="78">
        <v>1980368</v>
      </c>
      <c r="G26" s="83"/>
      <c r="I26" s="84"/>
    </row>
    <row r="27" spans="1:13" ht="22.5" customHeight="1" x14ac:dyDescent="0.15">
      <c r="A27" s="46" t="s">
        <v>192</v>
      </c>
      <c r="B27" s="47" t="s">
        <v>9</v>
      </c>
      <c r="C27" s="89" t="s">
        <v>101</v>
      </c>
      <c r="D27" s="90">
        <v>1</v>
      </c>
      <c r="E27" s="88">
        <v>2681951</v>
      </c>
      <c r="F27" s="78">
        <v>2681951</v>
      </c>
      <c r="G27" s="83"/>
      <c r="I27" s="84"/>
    </row>
    <row r="28" spans="1:13" ht="22.5" customHeight="1" x14ac:dyDescent="0.15">
      <c r="A28" s="46" t="s">
        <v>197</v>
      </c>
      <c r="B28" s="47" t="s">
        <v>9</v>
      </c>
      <c r="C28" s="89" t="s">
        <v>101</v>
      </c>
      <c r="D28" s="90">
        <v>1</v>
      </c>
      <c r="E28" s="77"/>
      <c r="F28" s="78">
        <v>509000000</v>
      </c>
      <c r="G28" s="83"/>
      <c r="I28" s="84"/>
    </row>
    <row r="29" spans="1:13" ht="22.5" customHeight="1" x14ac:dyDescent="0.15">
      <c r="A29" s="46" t="s">
        <v>202</v>
      </c>
      <c r="B29" s="47" t="s">
        <v>203</v>
      </c>
      <c r="C29" s="89" t="s">
        <v>101</v>
      </c>
      <c r="D29" s="90">
        <v>1</v>
      </c>
      <c r="E29" s="88"/>
      <c r="F29" s="88">
        <v>50900000</v>
      </c>
      <c r="G29" s="83"/>
      <c r="I29" s="84"/>
    </row>
    <row r="30" spans="1:13" ht="22.5" customHeight="1" x14ac:dyDescent="0.15">
      <c r="A30" s="46" t="s">
        <v>208</v>
      </c>
      <c r="B30" s="47" t="s">
        <v>9</v>
      </c>
      <c r="C30" s="89" t="s">
        <v>101</v>
      </c>
      <c r="D30" s="90">
        <v>1</v>
      </c>
      <c r="E30" s="77"/>
      <c r="F30" s="88">
        <v>559900000</v>
      </c>
      <c r="G30" s="83"/>
      <c r="I30" s="84"/>
    </row>
    <row r="31" spans="1:13" ht="22.5" customHeight="1" x14ac:dyDescent="0.15">
      <c r="A31" s="46" t="s">
        <v>9</v>
      </c>
      <c r="B31" s="47" t="s">
        <v>9</v>
      </c>
      <c r="C31" s="89" t="s">
        <v>9</v>
      </c>
      <c r="D31" s="90"/>
      <c r="E31" s="77"/>
      <c r="F31" s="88">
        <v>0</v>
      </c>
      <c r="G31" s="83"/>
      <c r="I31" s="84"/>
    </row>
    <row r="32" spans="1:13" s="80" customFormat="1" ht="22.5" customHeight="1" x14ac:dyDescent="0.15">
      <c r="A32" s="46" t="s">
        <v>213</v>
      </c>
      <c r="B32" s="47" t="s">
        <v>9</v>
      </c>
      <c r="C32" s="89" t="s">
        <v>101</v>
      </c>
      <c r="D32" s="90">
        <v>1</v>
      </c>
      <c r="E32" s="77"/>
      <c r="F32" s="88">
        <v>335329058</v>
      </c>
      <c r="G32" s="67"/>
      <c r="H32" s="79"/>
      <c r="I32" s="91"/>
    </row>
    <row r="33" spans="1:9" s="80" customFormat="1" ht="22.5" customHeight="1" x14ac:dyDescent="0.15">
      <c r="A33" s="46" t="s">
        <v>214</v>
      </c>
      <c r="B33" s="47" t="s">
        <v>9</v>
      </c>
      <c r="C33" s="89" t="s">
        <v>101</v>
      </c>
      <c r="D33" s="90">
        <v>1</v>
      </c>
      <c r="E33" s="77">
        <v>173795887</v>
      </c>
      <c r="F33" s="88">
        <v>173795887</v>
      </c>
      <c r="G33" s="67"/>
      <c r="H33" s="79"/>
      <c r="I33" s="91"/>
    </row>
    <row r="34" spans="1:9" ht="22.5" customHeight="1" x14ac:dyDescent="0.15">
      <c r="A34" s="46" t="s">
        <v>216</v>
      </c>
      <c r="B34" s="47" t="s">
        <v>9</v>
      </c>
      <c r="C34" s="89" t="s">
        <v>101</v>
      </c>
      <c r="D34" s="90">
        <v>1</v>
      </c>
      <c r="E34" s="77">
        <v>10168609</v>
      </c>
      <c r="F34" s="88">
        <v>10168609</v>
      </c>
      <c r="G34" s="83"/>
    </row>
    <row r="35" spans="1:9" ht="22.5" customHeight="1" x14ac:dyDescent="0.15">
      <c r="A35" s="46" t="s">
        <v>218</v>
      </c>
      <c r="B35" s="47" t="s">
        <v>9</v>
      </c>
      <c r="C35" s="89" t="s">
        <v>101</v>
      </c>
      <c r="D35" s="90">
        <v>1</v>
      </c>
      <c r="E35" s="77">
        <v>7431495</v>
      </c>
      <c r="F35" s="88">
        <v>7431495</v>
      </c>
      <c r="G35" s="83"/>
    </row>
    <row r="36" spans="1:9" ht="22.5" customHeight="1" x14ac:dyDescent="0.15">
      <c r="A36" s="46" t="s">
        <v>220</v>
      </c>
      <c r="B36" s="47" t="s">
        <v>9</v>
      </c>
      <c r="C36" s="89" t="s">
        <v>101</v>
      </c>
      <c r="D36" s="90">
        <v>1</v>
      </c>
      <c r="E36" s="77">
        <v>1655239</v>
      </c>
      <c r="F36" s="88">
        <v>1655239</v>
      </c>
      <c r="G36" s="83"/>
    </row>
    <row r="37" spans="1:9" ht="22.5" customHeight="1" x14ac:dyDescent="0.15">
      <c r="A37" s="46" t="s">
        <v>222</v>
      </c>
      <c r="B37" s="47" t="s">
        <v>9</v>
      </c>
      <c r="C37" s="89" t="s">
        <v>101</v>
      </c>
      <c r="D37" s="90">
        <v>1</v>
      </c>
      <c r="E37" s="77">
        <v>41827208</v>
      </c>
      <c r="F37" s="88">
        <v>41827208</v>
      </c>
      <c r="G37" s="83"/>
    </row>
    <row r="38" spans="1:9" ht="22.5" customHeight="1" x14ac:dyDescent="0.15">
      <c r="A38" s="46" t="s">
        <v>224</v>
      </c>
      <c r="B38" s="47" t="s">
        <v>9</v>
      </c>
      <c r="C38" s="89" t="s">
        <v>101</v>
      </c>
      <c r="D38" s="90">
        <v>1</v>
      </c>
      <c r="E38" s="77">
        <v>15980513</v>
      </c>
      <c r="F38" s="88">
        <v>15980513</v>
      </c>
      <c r="G38" s="83"/>
    </row>
    <row r="39" spans="1:9" ht="22.5" customHeight="1" x14ac:dyDescent="0.15">
      <c r="A39" s="46" t="s">
        <v>397</v>
      </c>
      <c r="B39" s="47" t="s">
        <v>9</v>
      </c>
      <c r="C39" s="89" t="s">
        <v>101</v>
      </c>
      <c r="D39" s="90">
        <v>1</v>
      </c>
      <c r="E39" s="77">
        <v>2014332</v>
      </c>
      <c r="F39" s="88">
        <v>2014332</v>
      </c>
      <c r="G39" s="83"/>
    </row>
    <row r="40" spans="1:9" ht="22.5" customHeight="1" x14ac:dyDescent="0.15">
      <c r="A40" s="46" t="s">
        <v>228</v>
      </c>
      <c r="B40" s="47" t="s">
        <v>9</v>
      </c>
      <c r="C40" s="89" t="s">
        <v>101</v>
      </c>
      <c r="D40" s="90">
        <v>1</v>
      </c>
      <c r="E40" s="77">
        <v>82455775</v>
      </c>
      <c r="F40" s="88">
        <v>82455775</v>
      </c>
      <c r="G40" s="83"/>
    </row>
    <row r="41" spans="1:9" ht="22.5" customHeight="1" x14ac:dyDescent="0.15">
      <c r="A41" s="46" t="s">
        <v>9</v>
      </c>
      <c r="B41" s="47" t="s">
        <v>9</v>
      </c>
      <c r="C41" s="89" t="s">
        <v>9</v>
      </c>
      <c r="D41" s="90"/>
      <c r="E41" s="92"/>
      <c r="F41" s="88">
        <v>0</v>
      </c>
      <c r="G41" s="83"/>
    </row>
    <row r="42" spans="1:9" ht="22.5" customHeight="1" x14ac:dyDescent="0.15">
      <c r="A42" s="46" t="s">
        <v>214</v>
      </c>
      <c r="B42" s="47" t="s">
        <v>9</v>
      </c>
      <c r="C42" s="89" t="s">
        <v>101</v>
      </c>
      <c r="D42" s="90">
        <v>1</v>
      </c>
      <c r="E42" s="92"/>
      <c r="F42" s="88">
        <v>173795887</v>
      </c>
      <c r="G42" s="93"/>
    </row>
    <row r="43" spans="1:9" ht="22.5" customHeight="1" x14ac:dyDescent="0.15">
      <c r="A43" s="46" t="s">
        <v>230</v>
      </c>
      <c r="B43" s="47" t="s">
        <v>9</v>
      </c>
      <c r="C43" s="89" t="s">
        <v>9</v>
      </c>
      <c r="D43" s="90"/>
      <c r="E43" s="92"/>
      <c r="F43" s="88">
        <v>166120702</v>
      </c>
      <c r="G43" s="93"/>
    </row>
    <row r="44" spans="1:9" ht="22.5" customHeight="1" x14ac:dyDescent="0.15">
      <c r="A44" s="46" t="s">
        <v>232</v>
      </c>
      <c r="B44" s="47" t="s">
        <v>9</v>
      </c>
      <c r="C44" s="89" t="s">
        <v>9</v>
      </c>
      <c r="D44" s="90"/>
      <c r="E44" s="92"/>
      <c r="F44" s="88">
        <v>19027906</v>
      </c>
      <c r="G44" s="93"/>
    </row>
    <row r="45" spans="1:9" ht="22.5" customHeight="1" x14ac:dyDescent="0.15">
      <c r="A45" s="46" t="s">
        <v>234</v>
      </c>
      <c r="B45" s="47" t="s">
        <v>235</v>
      </c>
      <c r="C45" s="89" t="s">
        <v>236</v>
      </c>
      <c r="D45" s="90">
        <v>56.66</v>
      </c>
      <c r="E45" s="92">
        <v>236088</v>
      </c>
      <c r="F45" s="88">
        <v>13376746</v>
      </c>
      <c r="G45" s="93"/>
    </row>
    <row r="46" spans="1:9" ht="22.5" customHeight="1" x14ac:dyDescent="0.15">
      <c r="A46" s="46" t="s">
        <v>234</v>
      </c>
      <c r="B46" s="47" t="s">
        <v>242</v>
      </c>
      <c r="C46" s="89" t="s">
        <v>236</v>
      </c>
      <c r="D46" s="90">
        <v>20</v>
      </c>
      <c r="E46" s="92">
        <v>282558</v>
      </c>
      <c r="F46" s="88">
        <v>5651160</v>
      </c>
      <c r="G46" s="83"/>
    </row>
    <row r="47" spans="1:9" ht="22.5" customHeight="1" x14ac:dyDescent="0.15">
      <c r="A47" s="46" t="s">
        <v>245</v>
      </c>
      <c r="B47" s="47" t="s">
        <v>246</v>
      </c>
      <c r="C47" s="89" t="s">
        <v>9</v>
      </c>
      <c r="D47" s="90"/>
      <c r="E47" s="92"/>
      <c r="F47" s="88">
        <v>147092796</v>
      </c>
      <c r="G47" s="83"/>
    </row>
    <row r="48" spans="1:9" ht="22.5" customHeight="1" x14ac:dyDescent="0.15">
      <c r="A48" s="46" t="s">
        <v>234</v>
      </c>
      <c r="B48" s="47" t="s">
        <v>247</v>
      </c>
      <c r="C48" s="89" t="s">
        <v>236</v>
      </c>
      <c r="D48" s="90">
        <v>75</v>
      </c>
      <c r="E48" s="92">
        <v>387288</v>
      </c>
      <c r="F48" s="88">
        <v>29046600</v>
      </c>
      <c r="G48" s="83"/>
    </row>
    <row r="49" spans="1:7" ht="22.5" customHeight="1" x14ac:dyDescent="0.15">
      <c r="A49" s="46" t="s">
        <v>234</v>
      </c>
      <c r="B49" s="47" t="s">
        <v>250</v>
      </c>
      <c r="C49" s="89" t="s">
        <v>236</v>
      </c>
      <c r="D49" s="90">
        <v>262</v>
      </c>
      <c r="E49" s="92">
        <v>450558</v>
      </c>
      <c r="F49" s="88">
        <v>118046196</v>
      </c>
      <c r="G49" s="83"/>
    </row>
    <row r="50" spans="1:7" ht="22.5" customHeight="1" x14ac:dyDescent="0.15">
      <c r="A50" s="46" t="s">
        <v>253</v>
      </c>
      <c r="B50" s="47" t="s">
        <v>9</v>
      </c>
      <c r="C50" s="89" t="s">
        <v>9</v>
      </c>
      <c r="D50" s="90"/>
      <c r="E50" s="92"/>
      <c r="F50" s="88">
        <v>7675185</v>
      </c>
      <c r="G50" s="83"/>
    </row>
    <row r="51" spans="1:7" ht="22.5" customHeight="1" x14ac:dyDescent="0.15">
      <c r="A51" s="46" t="s">
        <v>254</v>
      </c>
      <c r="B51" s="47" t="s">
        <v>9</v>
      </c>
      <c r="C51" s="89" t="s">
        <v>9</v>
      </c>
      <c r="D51" s="90"/>
      <c r="E51" s="92"/>
      <c r="F51" s="88">
        <v>7675185</v>
      </c>
      <c r="G51" s="83"/>
    </row>
    <row r="52" spans="1:7" ht="22.5" customHeight="1" x14ac:dyDescent="0.15">
      <c r="A52" s="46" t="s">
        <v>255</v>
      </c>
      <c r="B52" s="47" t="s">
        <v>256</v>
      </c>
      <c r="C52" s="89" t="s">
        <v>257</v>
      </c>
      <c r="D52" s="90">
        <v>45</v>
      </c>
      <c r="E52" s="92">
        <v>131397</v>
      </c>
      <c r="F52" s="88">
        <v>5912865</v>
      </c>
      <c r="G52" s="83"/>
    </row>
    <row r="53" spans="1:7" ht="22.5" customHeight="1" x14ac:dyDescent="0.15">
      <c r="A53" s="46" t="s">
        <v>261</v>
      </c>
      <c r="B53" s="47" t="s">
        <v>262</v>
      </c>
      <c r="C53" s="89" t="s">
        <v>263</v>
      </c>
      <c r="D53" s="90">
        <v>300</v>
      </c>
      <c r="E53" s="92">
        <v>400</v>
      </c>
      <c r="F53" s="88">
        <v>120000</v>
      </c>
      <c r="G53" s="93"/>
    </row>
    <row r="54" spans="1:7" ht="22.5" customHeight="1" x14ac:dyDescent="0.15">
      <c r="A54" s="46" t="s">
        <v>265</v>
      </c>
      <c r="B54" s="47" t="s">
        <v>9</v>
      </c>
      <c r="C54" s="89" t="s">
        <v>236</v>
      </c>
      <c r="D54" s="90">
        <v>90</v>
      </c>
      <c r="E54" s="92">
        <v>18248</v>
      </c>
      <c r="F54" s="88">
        <v>1642320</v>
      </c>
      <c r="G54" s="83"/>
    </row>
    <row r="55" spans="1:7" ht="22.5" customHeight="1" x14ac:dyDescent="0.15">
      <c r="A55" s="46" t="s">
        <v>9</v>
      </c>
      <c r="B55" s="47" t="s">
        <v>9</v>
      </c>
      <c r="C55" s="89" t="s">
        <v>9</v>
      </c>
      <c r="D55" s="90"/>
      <c r="E55" s="92"/>
      <c r="F55" s="88">
        <v>0</v>
      </c>
      <c r="G55" s="83"/>
    </row>
    <row r="56" spans="1:7" ht="22.5" customHeight="1" x14ac:dyDescent="0.15">
      <c r="A56" s="46" t="s">
        <v>216</v>
      </c>
      <c r="B56" s="47" t="s">
        <v>9</v>
      </c>
      <c r="C56" s="89" t="s">
        <v>101</v>
      </c>
      <c r="D56" s="90">
        <v>1</v>
      </c>
      <c r="E56" s="92"/>
      <c r="F56" s="88">
        <v>10168609</v>
      </c>
      <c r="G56" s="83"/>
    </row>
    <row r="57" spans="1:7" ht="22.5" customHeight="1" x14ac:dyDescent="0.15">
      <c r="A57" s="46" t="s">
        <v>269</v>
      </c>
      <c r="B57" s="47" t="s">
        <v>9</v>
      </c>
      <c r="C57" s="89" t="s">
        <v>9</v>
      </c>
      <c r="D57" s="90"/>
      <c r="E57" s="92"/>
      <c r="F57" s="88">
        <v>10168609</v>
      </c>
      <c r="G57" s="83"/>
    </row>
    <row r="58" spans="1:7" ht="22.5" customHeight="1" x14ac:dyDescent="0.15">
      <c r="A58" s="46" t="s">
        <v>232</v>
      </c>
      <c r="B58" s="47" t="s">
        <v>9</v>
      </c>
      <c r="C58" s="89" t="s">
        <v>9</v>
      </c>
      <c r="D58" s="90"/>
      <c r="E58" s="92"/>
      <c r="F58" s="88">
        <v>1811552</v>
      </c>
      <c r="G58" s="83"/>
    </row>
    <row r="59" spans="1:7" ht="22.5" customHeight="1" x14ac:dyDescent="0.15">
      <c r="A59" s="46" t="s">
        <v>234</v>
      </c>
      <c r="B59" s="47" t="s">
        <v>235</v>
      </c>
      <c r="C59" s="89" t="s">
        <v>236</v>
      </c>
      <c r="D59" s="90">
        <v>6.62</v>
      </c>
      <c r="E59" s="92">
        <v>236088</v>
      </c>
      <c r="F59" s="88">
        <v>1562902</v>
      </c>
      <c r="G59" s="83"/>
    </row>
    <row r="60" spans="1:7" ht="22.5" customHeight="1" x14ac:dyDescent="0.15">
      <c r="A60" s="46" t="s">
        <v>234</v>
      </c>
      <c r="B60" s="47" t="s">
        <v>242</v>
      </c>
      <c r="C60" s="89" t="s">
        <v>236</v>
      </c>
      <c r="D60" s="90">
        <v>0.88</v>
      </c>
      <c r="E60" s="92">
        <v>282558</v>
      </c>
      <c r="F60" s="88">
        <v>248650</v>
      </c>
      <c r="G60" s="83"/>
    </row>
    <row r="61" spans="1:7" ht="22.5" customHeight="1" x14ac:dyDescent="0.15">
      <c r="A61" s="46" t="s">
        <v>245</v>
      </c>
      <c r="B61" s="47" t="s">
        <v>246</v>
      </c>
      <c r="C61" s="89" t="s">
        <v>9</v>
      </c>
      <c r="D61" s="90"/>
      <c r="E61" s="92"/>
      <c r="F61" s="88">
        <v>1225517</v>
      </c>
      <c r="G61" s="93"/>
    </row>
    <row r="62" spans="1:7" ht="22.5" customHeight="1" x14ac:dyDescent="0.15">
      <c r="A62" s="46" t="s">
        <v>234</v>
      </c>
      <c r="B62" s="47" t="s">
        <v>250</v>
      </c>
      <c r="C62" s="89" t="s">
        <v>236</v>
      </c>
      <c r="D62" s="90">
        <v>2.72</v>
      </c>
      <c r="E62" s="92">
        <v>450558</v>
      </c>
      <c r="F62" s="88">
        <v>1225517</v>
      </c>
      <c r="G62" s="83"/>
    </row>
    <row r="63" spans="1:7" ht="22.5" customHeight="1" x14ac:dyDescent="0.15">
      <c r="A63" s="46" t="s">
        <v>270</v>
      </c>
      <c r="B63" s="47" t="s">
        <v>271</v>
      </c>
      <c r="C63" s="89" t="s">
        <v>9</v>
      </c>
      <c r="D63" s="90"/>
      <c r="E63" s="92"/>
      <c r="F63" s="88">
        <v>7131540</v>
      </c>
      <c r="G63" s="83"/>
    </row>
    <row r="64" spans="1:7" ht="22.5" customHeight="1" x14ac:dyDescent="0.15">
      <c r="A64" s="46" t="s">
        <v>272</v>
      </c>
      <c r="B64" s="47" t="s">
        <v>273</v>
      </c>
      <c r="C64" s="89" t="s">
        <v>236</v>
      </c>
      <c r="D64" s="90">
        <v>60</v>
      </c>
      <c r="E64" s="92">
        <v>29460</v>
      </c>
      <c r="F64" s="88">
        <v>1767600</v>
      </c>
      <c r="G64" s="83"/>
    </row>
    <row r="65" spans="1:7" ht="22.5" customHeight="1" x14ac:dyDescent="0.15">
      <c r="A65" s="46" t="s">
        <v>277</v>
      </c>
      <c r="B65" s="47" t="s">
        <v>278</v>
      </c>
      <c r="C65" s="89" t="s">
        <v>236</v>
      </c>
      <c r="D65" s="90">
        <v>60</v>
      </c>
      <c r="E65" s="92">
        <v>89399</v>
      </c>
      <c r="F65" s="88">
        <v>5363940</v>
      </c>
      <c r="G65" s="83"/>
    </row>
    <row r="66" spans="1:7" ht="22.5" customHeight="1" x14ac:dyDescent="0.15">
      <c r="A66" s="46" t="s">
        <v>9</v>
      </c>
      <c r="B66" s="47" t="s">
        <v>9</v>
      </c>
      <c r="C66" s="89" t="s">
        <v>9</v>
      </c>
      <c r="D66" s="90"/>
      <c r="E66" s="92"/>
      <c r="F66" s="88">
        <v>0</v>
      </c>
      <c r="G66" s="83"/>
    </row>
    <row r="67" spans="1:7" ht="22.5" customHeight="1" x14ac:dyDescent="0.15">
      <c r="A67" s="46" t="s">
        <v>218</v>
      </c>
      <c r="B67" s="47" t="s">
        <v>9</v>
      </c>
      <c r="C67" s="89" t="s">
        <v>101</v>
      </c>
      <c r="D67" s="90">
        <v>1</v>
      </c>
      <c r="E67" s="92"/>
      <c r="F67" s="88">
        <v>7431495</v>
      </c>
      <c r="G67" s="93"/>
    </row>
    <row r="68" spans="1:7" ht="22.5" customHeight="1" x14ac:dyDescent="0.15">
      <c r="A68" s="46" t="s">
        <v>281</v>
      </c>
      <c r="B68" s="47" t="s">
        <v>9</v>
      </c>
      <c r="C68" s="89" t="s">
        <v>9</v>
      </c>
      <c r="D68" s="90"/>
      <c r="E68" s="92"/>
      <c r="F68" s="88">
        <v>7431495</v>
      </c>
      <c r="G68" s="83"/>
    </row>
    <row r="69" spans="1:7" ht="22.5" customHeight="1" x14ac:dyDescent="0.15">
      <c r="A69" s="46" t="s">
        <v>232</v>
      </c>
      <c r="B69" s="47" t="s">
        <v>9</v>
      </c>
      <c r="C69" s="89" t="s">
        <v>9</v>
      </c>
      <c r="D69" s="90"/>
      <c r="E69" s="92"/>
      <c r="F69" s="88">
        <v>3524793</v>
      </c>
      <c r="G69" s="83"/>
    </row>
    <row r="70" spans="1:7" ht="22.5" customHeight="1" x14ac:dyDescent="0.15">
      <c r="A70" s="46" t="s">
        <v>234</v>
      </c>
      <c r="B70" s="47" t="s">
        <v>235</v>
      </c>
      <c r="C70" s="89" t="s">
        <v>236</v>
      </c>
      <c r="D70" s="90">
        <v>14.93</v>
      </c>
      <c r="E70" s="92">
        <v>236088</v>
      </c>
      <c r="F70" s="88">
        <v>3524793</v>
      </c>
      <c r="G70" s="83"/>
    </row>
    <row r="71" spans="1:7" ht="22.5" customHeight="1" x14ac:dyDescent="0.15">
      <c r="A71" s="46" t="s">
        <v>245</v>
      </c>
      <c r="B71" s="47" t="s">
        <v>246</v>
      </c>
      <c r="C71" s="89" t="s">
        <v>9</v>
      </c>
      <c r="D71" s="90"/>
      <c r="E71" s="92"/>
      <c r="F71" s="88">
        <v>198245</v>
      </c>
      <c r="G71" s="83"/>
    </row>
    <row r="72" spans="1:7" ht="22.5" customHeight="1" x14ac:dyDescent="0.15">
      <c r="A72" s="46" t="s">
        <v>234</v>
      </c>
      <c r="B72" s="47" t="s">
        <v>250</v>
      </c>
      <c r="C72" s="89" t="s">
        <v>236</v>
      </c>
      <c r="D72" s="90">
        <v>0.44</v>
      </c>
      <c r="E72" s="92">
        <v>450558</v>
      </c>
      <c r="F72" s="88">
        <v>198245</v>
      </c>
      <c r="G72" s="83"/>
    </row>
    <row r="73" spans="1:7" ht="22.5" customHeight="1" x14ac:dyDescent="0.15">
      <c r="A73" s="46" t="s">
        <v>282</v>
      </c>
      <c r="B73" s="47" t="s">
        <v>283</v>
      </c>
      <c r="C73" s="89" t="s">
        <v>9</v>
      </c>
      <c r="D73" s="90"/>
      <c r="E73" s="92"/>
      <c r="F73" s="88">
        <v>142687</v>
      </c>
      <c r="G73" s="83"/>
    </row>
    <row r="74" spans="1:7" ht="22.5" customHeight="1" x14ac:dyDescent="0.15">
      <c r="A74" s="46" t="s">
        <v>284</v>
      </c>
      <c r="B74" s="47" t="s">
        <v>285</v>
      </c>
      <c r="C74" s="89" t="s">
        <v>257</v>
      </c>
      <c r="D74" s="90">
        <v>3.5</v>
      </c>
      <c r="E74" s="92">
        <v>40768</v>
      </c>
      <c r="F74" s="88">
        <v>142687</v>
      </c>
      <c r="G74" s="83"/>
    </row>
    <row r="75" spans="1:7" ht="22.5" customHeight="1" x14ac:dyDescent="0.15">
      <c r="A75" s="46" t="s">
        <v>288</v>
      </c>
      <c r="B75" s="47" t="s">
        <v>271</v>
      </c>
      <c r="C75" s="89" t="s">
        <v>9</v>
      </c>
      <c r="D75" s="90"/>
      <c r="E75" s="92"/>
      <c r="F75" s="88">
        <v>3565770</v>
      </c>
      <c r="G75" s="93"/>
    </row>
    <row r="76" spans="1:7" ht="22.5" customHeight="1" x14ac:dyDescent="0.15">
      <c r="A76" s="46" t="s">
        <v>272</v>
      </c>
      <c r="B76" s="47" t="s">
        <v>273</v>
      </c>
      <c r="C76" s="89" t="s">
        <v>236</v>
      </c>
      <c r="D76" s="90">
        <v>30</v>
      </c>
      <c r="E76" s="92">
        <v>29460</v>
      </c>
      <c r="F76" s="88">
        <v>883800</v>
      </c>
      <c r="G76" s="83"/>
    </row>
    <row r="77" spans="1:7" ht="22.5" customHeight="1" x14ac:dyDescent="0.15">
      <c r="A77" s="46" t="s">
        <v>277</v>
      </c>
      <c r="B77" s="47" t="s">
        <v>278</v>
      </c>
      <c r="C77" s="89" t="s">
        <v>236</v>
      </c>
      <c r="D77" s="90">
        <v>30</v>
      </c>
      <c r="E77" s="92">
        <v>89399</v>
      </c>
      <c r="F77" s="88">
        <v>2681970</v>
      </c>
      <c r="G77" s="83"/>
    </row>
    <row r="78" spans="1:7" ht="22.5" customHeight="1" x14ac:dyDescent="0.15">
      <c r="A78" s="46" t="s">
        <v>9</v>
      </c>
      <c r="B78" s="47" t="s">
        <v>9</v>
      </c>
      <c r="C78" s="89" t="s">
        <v>9</v>
      </c>
      <c r="D78" s="90"/>
      <c r="E78" s="92"/>
      <c r="F78" s="88">
        <v>0</v>
      </c>
      <c r="G78" s="83"/>
    </row>
    <row r="79" spans="1:7" ht="22.5" customHeight="1" x14ac:dyDescent="0.15">
      <c r="A79" s="46" t="s">
        <v>220</v>
      </c>
      <c r="B79" s="47" t="s">
        <v>9</v>
      </c>
      <c r="C79" s="89" t="s">
        <v>101</v>
      </c>
      <c r="D79" s="90">
        <v>1</v>
      </c>
      <c r="E79" s="92"/>
      <c r="F79" s="88">
        <v>1655239</v>
      </c>
      <c r="G79" s="83"/>
    </row>
    <row r="80" spans="1:7" ht="22.5" customHeight="1" x14ac:dyDescent="0.15">
      <c r="A80" s="46" t="s">
        <v>289</v>
      </c>
      <c r="B80" s="47" t="s">
        <v>9</v>
      </c>
      <c r="C80" s="89" t="s">
        <v>9</v>
      </c>
      <c r="D80" s="90"/>
      <c r="E80" s="92"/>
      <c r="F80" s="88">
        <v>1655239</v>
      </c>
      <c r="G80" s="83"/>
    </row>
    <row r="81" spans="1:7" ht="22.5" customHeight="1" x14ac:dyDescent="0.15">
      <c r="A81" s="46" t="s">
        <v>232</v>
      </c>
      <c r="B81" s="47" t="s">
        <v>9</v>
      </c>
      <c r="C81" s="89" t="s">
        <v>9</v>
      </c>
      <c r="D81" s="90"/>
      <c r="E81" s="92"/>
      <c r="F81" s="88">
        <v>177065</v>
      </c>
      <c r="G81" s="83"/>
    </row>
    <row r="82" spans="1:7" ht="22.5" customHeight="1" x14ac:dyDescent="0.15">
      <c r="A82" s="46" t="s">
        <v>234</v>
      </c>
      <c r="B82" s="47" t="s">
        <v>235</v>
      </c>
      <c r="C82" s="89" t="s">
        <v>236</v>
      </c>
      <c r="D82" s="90">
        <v>0.75</v>
      </c>
      <c r="E82" s="92">
        <v>236088</v>
      </c>
      <c r="F82" s="88">
        <v>177065</v>
      </c>
      <c r="G82" s="83"/>
    </row>
    <row r="83" spans="1:7" ht="22.5" customHeight="1" x14ac:dyDescent="0.15">
      <c r="A83" s="46" t="s">
        <v>245</v>
      </c>
      <c r="B83" s="47" t="s">
        <v>246</v>
      </c>
      <c r="C83" s="89" t="s">
        <v>9</v>
      </c>
      <c r="D83" s="90"/>
      <c r="E83" s="92"/>
      <c r="F83" s="88">
        <v>1478174</v>
      </c>
      <c r="G83" s="83"/>
    </row>
    <row r="84" spans="1:7" ht="22.5" customHeight="1" x14ac:dyDescent="0.15">
      <c r="A84" s="46" t="s">
        <v>234</v>
      </c>
      <c r="B84" s="47" t="s">
        <v>247</v>
      </c>
      <c r="C84" s="89" t="s">
        <v>236</v>
      </c>
      <c r="D84" s="90">
        <v>1.49</v>
      </c>
      <c r="E84" s="92">
        <v>387288</v>
      </c>
      <c r="F84" s="88">
        <v>577058</v>
      </c>
      <c r="G84" s="93"/>
    </row>
    <row r="85" spans="1:7" ht="22.5" customHeight="1" x14ac:dyDescent="0.15">
      <c r="A85" s="46" t="s">
        <v>234</v>
      </c>
      <c r="B85" s="47" t="s">
        <v>250</v>
      </c>
      <c r="C85" s="89" t="s">
        <v>236</v>
      </c>
      <c r="D85" s="90">
        <v>2</v>
      </c>
      <c r="E85" s="92">
        <v>450558</v>
      </c>
      <c r="F85" s="88">
        <v>901116</v>
      </c>
      <c r="G85" s="83"/>
    </row>
    <row r="86" spans="1:7" ht="22.5" customHeight="1" x14ac:dyDescent="0.15">
      <c r="A86" s="46" t="s">
        <v>9</v>
      </c>
      <c r="B86" s="47" t="s">
        <v>9</v>
      </c>
      <c r="C86" s="89" t="s">
        <v>9</v>
      </c>
      <c r="D86" s="90"/>
      <c r="E86" s="92"/>
      <c r="F86" s="88">
        <v>0</v>
      </c>
      <c r="G86" s="83"/>
    </row>
    <row r="87" spans="1:7" ht="22.5" customHeight="1" x14ac:dyDescent="0.15">
      <c r="A87" s="46" t="s">
        <v>222</v>
      </c>
      <c r="B87" s="47" t="s">
        <v>9</v>
      </c>
      <c r="C87" s="89" t="s">
        <v>101</v>
      </c>
      <c r="D87" s="90">
        <v>1</v>
      </c>
      <c r="E87" s="92"/>
      <c r="F87" s="88">
        <v>41827208</v>
      </c>
      <c r="G87" s="83"/>
    </row>
    <row r="88" spans="1:7" ht="22.5" customHeight="1" x14ac:dyDescent="0.15">
      <c r="A88" s="46" t="s">
        <v>290</v>
      </c>
      <c r="B88" s="47" t="s">
        <v>9</v>
      </c>
      <c r="C88" s="89" t="s">
        <v>9</v>
      </c>
      <c r="D88" s="90"/>
      <c r="E88" s="92"/>
      <c r="F88" s="88">
        <v>41827208</v>
      </c>
      <c r="G88" s="83"/>
    </row>
    <row r="89" spans="1:7" ht="22.5" customHeight="1" x14ac:dyDescent="0.15">
      <c r="A89" s="46" t="s">
        <v>232</v>
      </c>
      <c r="B89" s="47" t="s">
        <v>9</v>
      </c>
      <c r="C89" s="89" t="s">
        <v>9</v>
      </c>
      <c r="D89" s="90"/>
      <c r="E89" s="92"/>
      <c r="F89" s="88">
        <v>37295095</v>
      </c>
      <c r="G89" s="83"/>
    </row>
    <row r="90" spans="1:7" ht="22.5" customHeight="1" x14ac:dyDescent="0.15">
      <c r="A90" s="46" t="s">
        <v>234</v>
      </c>
      <c r="B90" s="47" t="s">
        <v>235</v>
      </c>
      <c r="C90" s="89" t="s">
        <v>236</v>
      </c>
      <c r="D90" s="90">
        <v>35.200000000000003</v>
      </c>
      <c r="E90" s="92">
        <v>236088</v>
      </c>
      <c r="F90" s="88">
        <v>8310297</v>
      </c>
      <c r="G90" s="93"/>
    </row>
    <row r="91" spans="1:7" ht="22.5" customHeight="1" x14ac:dyDescent="0.15">
      <c r="A91" s="46" t="s">
        <v>234</v>
      </c>
      <c r="B91" s="47" t="s">
        <v>242</v>
      </c>
      <c r="C91" s="89" t="s">
        <v>236</v>
      </c>
      <c r="D91" s="90">
        <v>102.58</v>
      </c>
      <c r="E91" s="92">
        <v>282558</v>
      </c>
      <c r="F91" s="88">
        <v>28984798</v>
      </c>
      <c r="G91" s="83"/>
    </row>
    <row r="92" spans="1:7" ht="22.5" customHeight="1" x14ac:dyDescent="0.15">
      <c r="A92" s="46" t="s">
        <v>245</v>
      </c>
      <c r="B92" s="47" t="s">
        <v>246</v>
      </c>
      <c r="C92" s="89" t="s">
        <v>9</v>
      </c>
      <c r="D92" s="90"/>
      <c r="E92" s="92"/>
      <c r="F92" s="88">
        <v>4377196</v>
      </c>
      <c r="G92" s="83"/>
    </row>
    <row r="93" spans="1:7" ht="22.5" customHeight="1" x14ac:dyDescent="0.15">
      <c r="A93" s="46" t="s">
        <v>234</v>
      </c>
      <c r="B93" s="47" t="s">
        <v>247</v>
      </c>
      <c r="C93" s="89" t="s">
        <v>236</v>
      </c>
      <c r="D93" s="90">
        <v>2.67</v>
      </c>
      <c r="E93" s="92">
        <v>387288</v>
      </c>
      <c r="F93" s="88">
        <v>1034057</v>
      </c>
      <c r="G93" s="83"/>
    </row>
    <row r="94" spans="1:7" ht="22.5" customHeight="1" x14ac:dyDescent="0.15">
      <c r="A94" s="46" t="s">
        <v>234</v>
      </c>
      <c r="B94" s="47" t="s">
        <v>250</v>
      </c>
      <c r="C94" s="89" t="s">
        <v>236</v>
      </c>
      <c r="D94" s="90">
        <v>7.42</v>
      </c>
      <c r="E94" s="92">
        <v>450558</v>
      </c>
      <c r="F94" s="88">
        <v>3343139</v>
      </c>
      <c r="G94" s="83"/>
    </row>
    <row r="95" spans="1:7" ht="22.5" customHeight="1" x14ac:dyDescent="0.15">
      <c r="A95" s="46" t="s">
        <v>282</v>
      </c>
      <c r="B95" s="47" t="s">
        <v>283</v>
      </c>
      <c r="C95" s="89" t="s">
        <v>9</v>
      </c>
      <c r="D95" s="90"/>
      <c r="E95" s="92"/>
      <c r="F95" s="88">
        <v>154917</v>
      </c>
      <c r="G95" s="83"/>
    </row>
    <row r="96" spans="1:7" ht="22.5" customHeight="1" x14ac:dyDescent="0.15">
      <c r="A96" s="46" t="s">
        <v>284</v>
      </c>
      <c r="B96" s="47" t="s">
        <v>285</v>
      </c>
      <c r="C96" s="89" t="s">
        <v>257</v>
      </c>
      <c r="D96" s="90">
        <v>3.8</v>
      </c>
      <c r="E96" s="92">
        <v>40768</v>
      </c>
      <c r="F96" s="88">
        <v>154917</v>
      </c>
      <c r="G96" s="83"/>
    </row>
    <row r="97" spans="1:9" ht="22.5" customHeight="1" x14ac:dyDescent="0.15">
      <c r="A97" s="46" t="s">
        <v>9</v>
      </c>
      <c r="B97" s="47" t="s">
        <v>9</v>
      </c>
      <c r="C97" s="89" t="s">
        <v>9</v>
      </c>
      <c r="D97" s="90"/>
      <c r="E97" s="92"/>
      <c r="F97" s="88">
        <v>0</v>
      </c>
      <c r="G97" s="83"/>
    </row>
    <row r="98" spans="1:9" ht="22.5" customHeight="1" x14ac:dyDescent="0.15">
      <c r="A98" s="46" t="s">
        <v>224</v>
      </c>
      <c r="B98" s="47" t="s">
        <v>9</v>
      </c>
      <c r="C98" s="89" t="s">
        <v>101</v>
      </c>
      <c r="D98" s="90">
        <v>1</v>
      </c>
      <c r="E98" s="92"/>
      <c r="F98" s="88">
        <v>15980513</v>
      </c>
      <c r="G98" s="83"/>
    </row>
    <row r="99" spans="1:9" ht="22.5" customHeight="1" x14ac:dyDescent="0.15">
      <c r="A99" s="46" t="s">
        <v>291</v>
      </c>
      <c r="B99" s="47" t="s">
        <v>9</v>
      </c>
      <c r="C99" s="89" t="s">
        <v>9</v>
      </c>
      <c r="D99" s="90"/>
      <c r="E99" s="92"/>
      <c r="F99" s="88">
        <v>15980513</v>
      </c>
      <c r="G99" s="83"/>
    </row>
    <row r="100" spans="1:9" ht="22.5" customHeight="1" x14ac:dyDescent="0.15">
      <c r="A100" s="46" t="s">
        <v>232</v>
      </c>
      <c r="B100" s="47" t="s">
        <v>9</v>
      </c>
      <c r="C100" s="89" t="s">
        <v>9</v>
      </c>
      <c r="D100" s="90"/>
      <c r="E100" s="92"/>
      <c r="F100" s="88">
        <v>10545349</v>
      </c>
      <c r="G100" s="83"/>
    </row>
    <row r="101" spans="1:9" ht="22.5" customHeight="1" x14ac:dyDescent="0.15">
      <c r="A101" s="46" t="s">
        <v>234</v>
      </c>
      <c r="B101" s="47" t="s">
        <v>235</v>
      </c>
      <c r="C101" s="89" t="s">
        <v>236</v>
      </c>
      <c r="D101" s="90">
        <v>13.31</v>
      </c>
      <c r="E101" s="92">
        <v>236088</v>
      </c>
      <c r="F101" s="88">
        <v>3142330</v>
      </c>
      <c r="G101" s="83"/>
    </row>
    <row r="102" spans="1:9" ht="22.5" customHeight="1" x14ac:dyDescent="0.15">
      <c r="A102" s="46" t="s">
        <v>234</v>
      </c>
      <c r="B102" s="47" t="s">
        <v>242</v>
      </c>
      <c r="C102" s="89" t="s">
        <v>236</v>
      </c>
      <c r="D102" s="90">
        <v>26.2</v>
      </c>
      <c r="E102" s="92">
        <v>282558</v>
      </c>
      <c r="F102" s="88">
        <v>7403019</v>
      </c>
      <c r="G102" s="83"/>
    </row>
    <row r="103" spans="1:9" s="80" customFormat="1" ht="22.5" customHeight="1" x14ac:dyDescent="0.15">
      <c r="A103" s="46" t="s">
        <v>245</v>
      </c>
      <c r="B103" s="47" t="s">
        <v>246</v>
      </c>
      <c r="C103" s="89" t="s">
        <v>9</v>
      </c>
      <c r="D103" s="90"/>
      <c r="E103" s="92"/>
      <c r="F103" s="88">
        <v>5268018</v>
      </c>
      <c r="G103" s="67"/>
      <c r="H103" s="79"/>
      <c r="I103" s="91"/>
    </row>
    <row r="104" spans="1:9" ht="22.5" customHeight="1" x14ac:dyDescent="0.15">
      <c r="A104" s="46" t="s">
        <v>234</v>
      </c>
      <c r="B104" s="47" t="s">
        <v>247</v>
      </c>
      <c r="C104" s="89" t="s">
        <v>236</v>
      </c>
      <c r="D104" s="90">
        <v>0.91</v>
      </c>
      <c r="E104" s="92">
        <v>387288</v>
      </c>
      <c r="F104" s="88">
        <v>352431</v>
      </c>
      <c r="G104" s="83"/>
    </row>
    <row r="105" spans="1:9" ht="22.5" customHeight="1" x14ac:dyDescent="0.15">
      <c r="A105" s="46" t="s">
        <v>234</v>
      </c>
      <c r="B105" s="47" t="s">
        <v>250</v>
      </c>
      <c r="C105" s="89" t="s">
        <v>236</v>
      </c>
      <c r="D105" s="90">
        <v>10.91</v>
      </c>
      <c r="E105" s="92">
        <v>450558</v>
      </c>
      <c r="F105" s="88">
        <v>4915587</v>
      </c>
      <c r="G105" s="83"/>
    </row>
    <row r="106" spans="1:9" ht="22.5" customHeight="1" x14ac:dyDescent="0.15">
      <c r="A106" s="46" t="s">
        <v>282</v>
      </c>
      <c r="B106" s="47" t="s">
        <v>283</v>
      </c>
      <c r="C106" s="89" t="s">
        <v>9</v>
      </c>
      <c r="D106" s="90"/>
      <c r="E106" s="92"/>
      <c r="F106" s="88">
        <v>167146</v>
      </c>
      <c r="G106" s="83"/>
    </row>
    <row r="107" spans="1:9" ht="22.5" customHeight="1" x14ac:dyDescent="0.15">
      <c r="A107" s="46" t="s">
        <v>284</v>
      </c>
      <c r="B107" s="47" t="s">
        <v>285</v>
      </c>
      <c r="C107" s="89" t="s">
        <v>257</v>
      </c>
      <c r="D107" s="90">
        <v>3.3</v>
      </c>
      <c r="E107" s="92">
        <v>40768</v>
      </c>
      <c r="F107" s="88">
        <v>134533</v>
      </c>
      <c r="G107" s="83"/>
    </row>
    <row r="108" spans="1:9" ht="22.5" customHeight="1" x14ac:dyDescent="0.15">
      <c r="A108" s="46" t="s">
        <v>284</v>
      </c>
      <c r="B108" s="47" t="s">
        <v>292</v>
      </c>
      <c r="C108" s="89" t="s">
        <v>257</v>
      </c>
      <c r="D108" s="90">
        <v>0.8</v>
      </c>
      <c r="E108" s="92">
        <v>40768</v>
      </c>
      <c r="F108" s="88">
        <v>32613</v>
      </c>
      <c r="G108" s="83"/>
    </row>
    <row r="109" spans="1:9" ht="22.5" customHeight="1" x14ac:dyDescent="0.15">
      <c r="A109" s="46" t="s">
        <v>9</v>
      </c>
      <c r="B109" s="47" t="s">
        <v>9</v>
      </c>
      <c r="C109" s="89" t="s">
        <v>9</v>
      </c>
      <c r="D109" s="90"/>
      <c r="E109" s="92"/>
      <c r="F109" s="88">
        <v>0</v>
      </c>
      <c r="G109" s="83"/>
    </row>
    <row r="110" spans="1:9" ht="22.5" customHeight="1" x14ac:dyDescent="0.15">
      <c r="A110" s="46" t="s">
        <v>397</v>
      </c>
      <c r="B110" s="47" t="s">
        <v>9</v>
      </c>
      <c r="C110" s="89" t="s">
        <v>101</v>
      </c>
      <c r="D110" s="90">
        <v>1</v>
      </c>
      <c r="E110" s="92"/>
      <c r="F110" s="88">
        <v>2014332</v>
      </c>
      <c r="G110" s="83"/>
    </row>
    <row r="111" spans="1:9" ht="22.5" customHeight="1" x14ac:dyDescent="0.15">
      <c r="A111" s="46" t="s">
        <v>294</v>
      </c>
      <c r="B111" s="47" t="s">
        <v>9</v>
      </c>
      <c r="C111" s="89" t="s">
        <v>9</v>
      </c>
      <c r="D111" s="90"/>
      <c r="E111" s="92"/>
      <c r="F111" s="88">
        <v>2014332</v>
      </c>
      <c r="G111" s="83"/>
    </row>
    <row r="112" spans="1:9" ht="22.5" customHeight="1" x14ac:dyDescent="0.15">
      <c r="A112" s="46" t="s">
        <v>232</v>
      </c>
      <c r="B112" s="47" t="s">
        <v>9</v>
      </c>
      <c r="C112" s="89" t="s">
        <v>9</v>
      </c>
      <c r="D112" s="90"/>
      <c r="E112" s="92"/>
      <c r="F112" s="88">
        <v>698820</v>
      </c>
      <c r="G112" s="83"/>
    </row>
    <row r="113" spans="1:9" ht="22.5" customHeight="1" x14ac:dyDescent="0.15">
      <c r="A113" s="46" t="s">
        <v>234</v>
      </c>
      <c r="B113" s="47" t="s">
        <v>235</v>
      </c>
      <c r="C113" s="89" t="s">
        <v>236</v>
      </c>
      <c r="D113" s="90">
        <v>2.96</v>
      </c>
      <c r="E113" s="92">
        <v>236088</v>
      </c>
      <c r="F113" s="88">
        <v>698820</v>
      </c>
      <c r="G113" s="93"/>
    </row>
    <row r="114" spans="1:9" s="80" customFormat="1" ht="22.5" customHeight="1" x14ac:dyDescent="0.15">
      <c r="A114" s="46" t="s">
        <v>245</v>
      </c>
      <c r="B114" s="47" t="s">
        <v>246</v>
      </c>
      <c r="C114" s="89" t="s">
        <v>9</v>
      </c>
      <c r="D114" s="90"/>
      <c r="E114" s="92"/>
      <c r="F114" s="88">
        <v>1315512</v>
      </c>
      <c r="G114" s="67"/>
      <c r="H114" s="79"/>
      <c r="I114" s="91"/>
    </row>
    <row r="115" spans="1:9" ht="22.5" customHeight="1" x14ac:dyDescent="0.15">
      <c r="A115" s="46" t="s">
        <v>234</v>
      </c>
      <c r="B115" s="47" t="s">
        <v>247</v>
      </c>
      <c r="C115" s="89" t="s">
        <v>236</v>
      </c>
      <c r="D115" s="90">
        <v>1.07</v>
      </c>
      <c r="E115" s="92">
        <v>387288</v>
      </c>
      <c r="F115" s="88">
        <v>414396</v>
      </c>
      <c r="G115" s="93"/>
    </row>
    <row r="116" spans="1:9" ht="22.5" customHeight="1" x14ac:dyDescent="0.15">
      <c r="A116" s="46" t="s">
        <v>234</v>
      </c>
      <c r="B116" s="47" t="s">
        <v>250</v>
      </c>
      <c r="C116" s="89" t="s">
        <v>236</v>
      </c>
      <c r="D116" s="90">
        <v>2</v>
      </c>
      <c r="E116" s="92">
        <v>450558</v>
      </c>
      <c r="F116" s="88">
        <v>901116</v>
      </c>
      <c r="G116" s="93"/>
    </row>
    <row r="117" spans="1:9" ht="22.5" customHeight="1" x14ac:dyDescent="0.15">
      <c r="A117" s="46" t="s">
        <v>9</v>
      </c>
      <c r="B117" s="47" t="s">
        <v>9</v>
      </c>
      <c r="C117" s="89" t="s">
        <v>9</v>
      </c>
      <c r="D117" s="90"/>
      <c r="E117" s="92"/>
      <c r="F117" s="88">
        <v>0</v>
      </c>
      <c r="G117" s="93"/>
    </row>
    <row r="118" spans="1:9" s="80" customFormat="1" ht="22.5" customHeight="1" x14ac:dyDescent="0.15">
      <c r="A118" s="46" t="s">
        <v>228</v>
      </c>
      <c r="B118" s="47" t="s">
        <v>9</v>
      </c>
      <c r="C118" s="89" t="s">
        <v>101</v>
      </c>
      <c r="D118" s="90">
        <v>1</v>
      </c>
      <c r="E118" s="92"/>
      <c r="F118" s="88">
        <v>82455775</v>
      </c>
      <c r="G118" s="67"/>
      <c r="H118" s="79"/>
      <c r="I118" s="91"/>
    </row>
    <row r="119" spans="1:9" ht="22.5" customHeight="1" x14ac:dyDescent="0.15">
      <c r="A119" s="46" t="s">
        <v>295</v>
      </c>
      <c r="B119" s="47" t="s">
        <v>296</v>
      </c>
      <c r="C119" s="89" t="s">
        <v>297</v>
      </c>
      <c r="D119" s="90">
        <v>2</v>
      </c>
      <c r="E119" s="92">
        <v>85282</v>
      </c>
      <c r="F119" s="88">
        <v>170564</v>
      </c>
      <c r="G119" s="93"/>
    </row>
    <row r="120" spans="1:9" ht="22.5" customHeight="1" x14ac:dyDescent="0.15">
      <c r="A120" s="46" t="s">
        <v>301</v>
      </c>
      <c r="B120" s="47" t="s">
        <v>302</v>
      </c>
      <c r="C120" s="89" t="s">
        <v>303</v>
      </c>
      <c r="D120" s="90">
        <v>10</v>
      </c>
      <c r="E120" s="92">
        <v>156891</v>
      </c>
      <c r="F120" s="88">
        <v>1568910</v>
      </c>
      <c r="G120" s="93"/>
    </row>
    <row r="121" spans="1:9" ht="24.95" customHeight="1" x14ac:dyDescent="0.15">
      <c r="A121" s="46" t="s">
        <v>306</v>
      </c>
      <c r="B121" s="47" t="s">
        <v>307</v>
      </c>
      <c r="C121" s="89" t="s">
        <v>308</v>
      </c>
      <c r="D121" s="90">
        <v>117</v>
      </c>
      <c r="E121" s="92">
        <v>529904</v>
      </c>
      <c r="F121" s="88">
        <v>61998768</v>
      </c>
    </row>
    <row r="122" spans="1:9" ht="24.95" customHeight="1" x14ac:dyDescent="0.15">
      <c r="A122" s="46" t="s">
        <v>311</v>
      </c>
      <c r="B122" s="47" t="s">
        <v>9</v>
      </c>
      <c r="C122" s="89" t="s">
        <v>9</v>
      </c>
      <c r="D122" s="90"/>
      <c r="E122" s="92"/>
      <c r="F122" s="88">
        <v>2416276</v>
      </c>
    </row>
    <row r="123" spans="1:9" ht="24.95" customHeight="1" x14ac:dyDescent="0.15">
      <c r="A123" s="46" t="s">
        <v>312</v>
      </c>
      <c r="B123" s="47" t="s">
        <v>313</v>
      </c>
      <c r="C123" s="89" t="s">
        <v>314</v>
      </c>
      <c r="D123" s="90">
        <v>1</v>
      </c>
      <c r="E123" s="92">
        <v>1259438</v>
      </c>
      <c r="F123" s="88">
        <v>1259438</v>
      </c>
    </row>
    <row r="124" spans="1:9" ht="24.95" customHeight="1" x14ac:dyDescent="0.15">
      <c r="A124" s="46" t="s">
        <v>312</v>
      </c>
      <c r="B124" s="47" t="s">
        <v>318</v>
      </c>
      <c r="C124" s="89" t="s">
        <v>314</v>
      </c>
      <c r="D124" s="90">
        <v>1</v>
      </c>
      <c r="E124" s="92">
        <v>1156838</v>
      </c>
      <c r="F124" s="88">
        <v>1156838</v>
      </c>
    </row>
    <row r="125" spans="1:9" ht="24.95" customHeight="1" x14ac:dyDescent="0.15">
      <c r="A125" s="46" t="s">
        <v>321</v>
      </c>
      <c r="B125" s="47" t="s">
        <v>271</v>
      </c>
      <c r="C125" s="89" t="s">
        <v>322</v>
      </c>
      <c r="D125" s="90">
        <v>12</v>
      </c>
      <c r="E125" s="94">
        <v>258102</v>
      </c>
      <c r="F125" s="88">
        <v>3097224</v>
      </c>
    </row>
    <row r="126" spans="1:9" ht="24.95" customHeight="1" x14ac:dyDescent="0.15">
      <c r="A126" s="46" t="s">
        <v>326</v>
      </c>
      <c r="B126" s="47" t="s">
        <v>327</v>
      </c>
      <c r="C126" s="89" t="s">
        <v>314</v>
      </c>
      <c r="D126" s="90">
        <v>2</v>
      </c>
      <c r="E126" s="92">
        <v>147150</v>
      </c>
      <c r="F126" s="88">
        <v>294300</v>
      </c>
    </row>
    <row r="127" spans="1:9" ht="24.95" customHeight="1" x14ac:dyDescent="0.15">
      <c r="A127" s="46" t="s">
        <v>331</v>
      </c>
      <c r="B127" s="47" t="s">
        <v>398</v>
      </c>
      <c r="C127" s="89" t="s">
        <v>322</v>
      </c>
      <c r="D127" s="90">
        <v>74</v>
      </c>
      <c r="E127" s="92">
        <v>172068</v>
      </c>
      <c r="F127" s="88">
        <v>12733032</v>
      </c>
    </row>
    <row r="128" spans="1:9" ht="24.95" customHeight="1" x14ac:dyDescent="0.15">
      <c r="A128" s="46" t="s">
        <v>335</v>
      </c>
      <c r="B128" s="47" t="s">
        <v>336</v>
      </c>
      <c r="C128" s="89" t="s">
        <v>337</v>
      </c>
      <c r="D128" s="90">
        <v>26.83</v>
      </c>
      <c r="E128" s="94">
        <v>6586</v>
      </c>
      <c r="F128" s="88">
        <v>176701</v>
      </c>
    </row>
    <row r="129" spans="1:6" ht="24.95" customHeight="1" x14ac:dyDescent="0.15">
      <c r="A129" s="46" t="s">
        <v>9</v>
      </c>
      <c r="B129" s="47" t="s">
        <v>9</v>
      </c>
      <c r="C129" s="89" t="s">
        <v>9</v>
      </c>
      <c r="D129" s="90"/>
      <c r="E129" s="92"/>
      <c r="F129" s="88">
        <v>0</v>
      </c>
    </row>
    <row r="130" spans="1:6" ht="24.95" customHeight="1" x14ac:dyDescent="0.15">
      <c r="A130" s="46" t="s">
        <v>340</v>
      </c>
      <c r="B130" s="47" t="s">
        <v>9</v>
      </c>
      <c r="C130" s="89" t="s">
        <v>101</v>
      </c>
      <c r="D130" s="90">
        <v>1</v>
      </c>
      <c r="E130" s="92"/>
      <c r="F130" s="88">
        <v>3283000</v>
      </c>
    </row>
    <row r="131" spans="1:6" ht="24.95" customHeight="1" x14ac:dyDescent="0.15">
      <c r="A131" s="46" t="s">
        <v>399</v>
      </c>
      <c r="B131" s="47" t="s">
        <v>9</v>
      </c>
      <c r="C131" s="89" t="s">
        <v>9</v>
      </c>
      <c r="D131" s="90"/>
      <c r="E131" s="94"/>
      <c r="F131" s="88">
        <v>3283000</v>
      </c>
    </row>
    <row r="132" spans="1:6" ht="24.95" customHeight="1" x14ac:dyDescent="0.15">
      <c r="A132" s="46" t="s">
        <v>342</v>
      </c>
      <c r="B132" s="47" t="s">
        <v>400</v>
      </c>
      <c r="C132" s="89" t="s">
        <v>344</v>
      </c>
      <c r="D132" s="90">
        <v>7</v>
      </c>
      <c r="E132" s="92">
        <v>10000</v>
      </c>
      <c r="F132" s="88">
        <v>70000</v>
      </c>
    </row>
    <row r="133" spans="1:6" ht="24.95" customHeight="1" x14ac:dyDescent="0.15">
      <c r="A133" s="46" t="s">
        <v>342</v>
      </c>
      <c r="B133" s="47" t="s">
        <v>401</v>
      </c>
      <c r="C133" s="89" t="s">
        <v>344</v>
      </c>
      <c r="D133" s="90">
        <v>7</v>
      </c>
      <c r="E133" s="92">
        <v>256000</v>
      </c>
      <c r="F133" s="88">
        <v>1792000</v>
      </c>
    </row>
    <row r="134" spans="1:6" ht="24.95" customHeight="1" x14ac:dyDescent="0.15">
      <c r="A134" s="46" t="s">
        <v>342</v>
      </c>
      <c r="B134" s="47" t="s">
        <v>402</v>
      </c>
      <c r="C134" s="89" t="s">
        <v>344</v>
      </c>
      <c r="D134" s="90">
        <v>7</v>
      </c>
      <c r="E134" s="94">
        <v>50000</v>
      </c>
      <c r="F134" s="88">
        <v>350000</v>
      </c>
    </row>
    <row r="135" spans="1:6" ht="24.95" customHeight="1" x14ac:dyDescent="0.15">
      <c r="A135" s="46" t="s">
        <v>342</v>
      </c>
      <c r="B135" s="47" t="s">
        <v>403</v>
      </c>
      <c r="C135" s="89" t="s">
        <v>344</v>
      </c>
      <c r="D135" s="90">
        <v>7</v>
      </c>
      <c r="E135" s="94">
        <v>5000</v>
      </c>
      <c r="F135" s="88">
        <v>35000</v>
      </c>
    </row>
    <row r="136" spans="1:6" ht="24.95" customHeight="1" x14ac:dyDescent="0.15">
      <c r="A136" s="46" t="s">
        <v>342</v>
      </c>
      <c r="B136" s="47" t="s">
        <v>404</v>
      </c>
      <c r="C136" s="89" t="s">
        <v>344</v>
      </c>
      <c r="D136" s="90">
        <v>7</v>
      </c>
      <c r="E136" s="92">
        <v>78000</v>
      </c>
      <c r="F136" s="88">
        <v>546000</v>
      </c>
    </row>
    <row r="137" spans="1:6" ht="24.95" customHeight="1" x14ac:dyDescent="0.15">
      <c r="A137" s="46" t="s">
        <v>342</v>
      </c>
      <c r="B137" s="47" t="s">
        <v>405</v>
      </c>
      <c r="C137" s="89" t="s">
        <v>344</v>
      </c>
      <c r="D137" s="90">
        <v>7</v>
      </c>
      <c r="E137" s="92">
        <v>20000</v>
      </c>
      <c r="F137" s="88">
        <v>140000</v>
      </c>
    </row>
    <row r="138" spans="1:6" ht="24.95" customHeight="1" x14ac:dyDescent="0.15">
      <c r="A138" s="46" t="s">
        <v>342</v>
      </c>
      <c r="B138" s="47" t="s">
        <v>406</v>
      </c>
      <c r="C138" s="89" t="s">
        <v>344</v>
      </c>
      <c r="D138" s="90">
        <v>7</v>
      </c>
      <c r="E138" s="92">
        <v>10000</v>
      </c>
      <c r="F138" s="88">
        <v>70000</v>
      </c>
    </row>
    <row r="139" spans="1:6" ht="24.95" customHeight="1" x14ac:dyDescent="0.15">
      <c r="A139" s="46" t="s">
        <v>342</v>
      </c>
      <c r="B139" s="47" t="s">
        <v>407</v>
      </c>
      <c r="C139" s="89" t="s">
        <v>344</v>
      </c>
      <c r="D139" s="90">
        <v>7</v>
      </c>
      <c r="E139" s="92">
        <v>40000</v>
      </c>
      <c r="F139" s="88">
        <v>280000</v>
      </c>
    </row>
    <row r="140" spans="1:6" ht="24.95" customHeight="1" x14ac:dyDescent="0.15">
      <c r="A140" s="46" t="s">
        <v>9</v>
      </c>
      <c r="B140" s="47" t="s">
        <v>9</v>
      </c>
      <c r="C140" s="89" t="s">
        <v>9</v>
      </c>
      <c r="D140" s="90"/>
      <c r="E140" s="92"/>
      <c r="F140" s="88">
        <v>0</v>
      </c>
    </row>
    <row r="141" spans="1:6" ht="24.95" customHeight="1" x14ac:dyDescent="0.15">
      <c r="A141" s="46" t="s">
        <v>361</v>
      </c>
      <c r="B141" s="47" t="s">
        <v>9</v>
      </c>
      <c r="C141" s="89" t="s">
        <v>101</v>
      </c>
      <c r="D141" s="90">
        <v>1</v>
      </c>
      <c r="E141" s="92"/>
      <c r="F141" s="88">
        <v>1980368</v>
      </c>
    </row>
    <row r="142" spans="1:6" ht="24.95" customHeight="1" x14ac:dyDescent="0.15">
      <c r="A142" s="46" t="s">
        <v>362</v>
      </c>
      <c r="B142" s="47" t="s">
        <v>363</v>
      </c>
      <c r="C142" s="89" t="s">
        <v>364</v>
      </c>
      <c r="D142" s="90">
        <v>8</v>
      </c>
      <c r="E142" s="92">
        <v>72546</v>
      </c>
      <c r="F142" s="88">
        <v>580368</v>
      </c>
    </row>
    <row r="143" spans="1:6" ht="24.95" customHeight="1" x14ac:dyDescent="0.15">
      <c r="A143" s="46" t="s">
        <v>368</v>
      </c>
      <c r="B143" s="47" t="s">
        <v>9</v>
      </c>
      <c r="C143" s="89" t="s">
        <v>369</v>
      </c>
      <c r="D143" s="90">
        <v>2</v>
      </c>
      <c r="E143" s="92">
        <v>700000</v>
      </c>
      <c r="F143" s="88">
        <v>1400000</v>
      </c>
    </row>
    <row r="144" spans="1:6" ht="24.95" customHeight="1" x14ac:dyDescent="0.15">
      <c r="A144" s="46" t="s">
        <v>9</v>
      </c>
      <c r="B144" s="47" t="s">
        <v>9</v>
      </c>
      <c r="C144" s="95" t="s">
        <v>9</v>
      </c>
      <c r="D144" s="90"/>
      <c r="E144" s="92"/>
      <c r="F144" s="88">
        <v>0</v>
      </c>
    </row>
    <row r="145" spans="1:6" ht="24.95" customHeight="1" x14ac:dyDescent="0.15">
      <c r="A145" s="46" t="s">
        <v>372</v>
      </c>
      <c r="B145" s="47" t="s">
        <v>9</v>
      </c>
      <c r="C145" s="95" t="s">
        <v>101</v>
      </c>
      <c r="D145" s="90">
        <v>1</v>
      </c>
      <c r="E145" s="92"/>
      <c r="F145" s="88">
        <v>2681951</v>
      </c>
    </row>
    <row r="146" spans="1:6" ht="24.95" customHeight="1" x14ac:dyDescent="0.15">
      <c r="A146" s="46" t="s">
        <v>373</v>
      </c>
      <c r="B146" s="47" t="s">
        <v>374</v>
      </c>
      <c r="C146" s="95" t="s">
        <v>375</v>
      </c>
      <c r="D146" s="90">
        <v>56.353000000000002</v>
      </c>
      <c r="E146" s="92">
        <v>16450</v>
      </c>
      <c r="F146" s="88">
        <v>927006</v>
      </c>
    </row>
    <row r="147" spans="1:6" ht="24.95" customHeight="1" x14ac:dyDescent="0.15">
      <c r="A147" s="46" t="s">
        <v>378</v>
      </c>
      <c r="B147" s="47" t="s">
        <v>336</v>
      </c>
      <c r="C147" s="95" t="s">
        <v>375</v>
      </c>
      <c r="D147" s="96">
        <v>56.353000000000002</v>
      </c>
      <c r="E147" s="92">
        <v>31142</v>
      </c>
      <c r="F147" s="88">
        <v>1754945</v>
      </c>
    </row>
    <row r="148" spans="1:6" ht="24.95" customHeight="1" x14ac:dyDescent="0.15"/>
    <row r="149" spans="1:6" ht="24.95" customHeight="1" x14ac:dyDescent="0.15"/>
    <row r="150" spans="1:6" ht="24.95" customHeight="1" x14ac:dyDescent="0.15"/>
    <row r="151" spans="1:6" ht="24.95" customHeight="1" x14ac:dyDescent="0.15"/>
    <row r="152" spans="1:6" ht="24.95" customHeight="1" x14ac:dyDescent="0.15"/>
    <row r="153" spans="1:6" ht="24.95" customHeight="1" x14ac:dyDescent="0.15"/>
    <row r="154" spans="1:6" ht="24.95" customHeight="1" x14ac:dyDescent="0.15"/>
    <row r="155" spans="1:6" ht="24.95" customHeight="1" x14ac:dyDescent="0.15"/>
    <row r="156" spans="1:6" ht="24.95" customHeight="1" x14ac:dyDescent="0.15"/>
    <row r="157" spans="1:6" ht="24.95" customHeight="1" x14ac:dyDescent="0.15"/>
    <row r="158" spans="1:6" ht="24.95" customHeight="1" x14ac:dyDescent="0.15"/>
    <row r="159" spans="1:6" ht="24.95" customHeight="1" x14ac:dyDescent="0.15"/>
    <row r="160" spans="1:6" ht="24.95" customHeight="1" x14ac:dyDescent="0.15"/>
    <row r="161" ht="24.95" customHeight="1" x14ac:dyDescent="0.15"/>
    <row r="162" ht="24.95" customHeight="1" x14ac:dyDescent="0.15"/>
    <row r="163" ht="24.95" customHeight="1" x14ac:dyDescent="0.15"/>
    <row r="164" ht="24.95" customHeight="1" x14ac:dyDescent="0.15"/>
    <row r="165" ht="24.95" customHeight="1" x14ac:dyDescent="0.15"/>
    <row r="166" ht="24.95" customHeight="1" x14ac:dyDescent="0.15"/>
    <row r="167" ht="24.95" customHeight="1" x14ac:dyDescent="0.15"/>
    <row r="168" ht="24.95" customHeight="1" x14ac:dyDescent="0.15"/>
    <row r="169" ht="24.95" customHeight="1" x14ac:dyDescent="0.15"/>
    <row r="170" ht="24.95" customHeight="1" x14ac:dyDescent="0.15"/>
    <row r="171" ht="24.95" customHeight="1" x14ac:dyDescent="0.15"/>
    <row r="172" ht="24.95" customHeight="1" x14ac:dyDescent="0.15"/>
    <row r="173" ht="24.95" customHeight="1" x14ac:dyDescent="0.15"/>
    <row r="174" ht="24.95" customHeight="1" x14ac:dyDescent="0.15"/>
    <row r="175" ht="24.95" customHeight="1" x14ac:dyDescent="0.15"/>
    <row r="176" ht="24.95" customHeight="1" x14ac:dyDescent="0.15"/>
    <row r="177" ht="24.95" customHeight="1" x14ac:dyDescent="0.15"/>
    <row r="178" ht="24.95" customHeight="1" x14ac:dyDescent="0.15"/>
    <row r="179" ht="24.95" customHeight="1" x14ac:dyDescent="0.15"/>
    <row r="180" ht="24.95" customHeight="1" x14ac:dyDescent="0.15"/>
    <row r="181" ht="24.95" customHeight="1" x14ac:dyDescent="0.15"/>
    <row r="182" ht="24.95" customHeight="1" x14ac:dyDescent="0.15"/>
    <row r="183" ht="24.95" customHeight="1" x14ac:dyDescent="0.15"/>
    <row r="184" ht="24.95" customHeight="1" x14ac:dyDescent="0.15"/>
    <row r="185" ht="24.95" customHeight="1" x14ac:dyDescent="0.15"/>
    <row r="186" ht="24.95" customHeight="1" x14ac:dyDescent="0.15"/>
    <row r="187" ht="24.95" customHeight="1" x14ac:dyDescent="0.15"/>
    <row r="188" ht="24.95" customHeight="1" x14ac:dyDescent="0.15"/>
    <row r="189" ht="24.95" customHeight="1" x14ac:dyDescent="0.15"/>
    <row r="190" ht="24.95" customHeight="1" x14ac:dyDescent="0.15"/>
    <row r="191" ht="24.95" customHeight="1" x14ac:dyDescent="0.15"/>
    <row r="192" ht="24.95" customHeight="1" x14ac:dyDescent="0.15"/>
    <row r="193" ht="24.95" customHeight="1" x14ac:dyDescent="0.15"/>
  </sheetData>
  <mergeCells count="3">
    <mergeCell ref="A1:G1"/>
    <mergeCell ref="B2:G2"/>
    <mergeCell ref="B3:E3"/>
  </mergeCells>
  <phoneticPr fontId="6" type="noConversion"/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W147"/>
  <sheetViews>
    <sheetView view="pageBreakPreview" zoomScale="115" zoomScaleNormal="100" zoomScaleSheetLayoutView="115" workbookViewId="0">
      <pane xSplit="5" ySplit="3" topLeftCell="F4" activePane="bottomRight" state="frozen"/>
      <selection activeCell="F26" sqref="F26"/>
      <selection pane="topRight" activeCell="F26" sqref="F26"/>
      <selection pane="bottomLeft" activeCell="F26" sqref="F26"/>
      <selection pane="bottomRight" activeCell="BS9" sqref="BS9"/>
    </sheetView>
  </sheetViews>
  <sheetFormatPr defaultRowHeight="18.399999999999999" customHeight="1" x14ac:dyDescent="0.15"/>
  <cols>
    <col min="1" max="1" width="6.83203125" customWidth="1"/>
    <col min="2" max="2" width="25" customWidth="1"/>
    <col min="3" max="3" width="20" customWidth="1"/>
    <col min="4" max="4" width="8" customWidth="1"/>
    <col min="5" max="5" width="5" customWidth="1"/>
    <col min="6" max="6" width="12" customWidth="1"/>
    <col min="7" max="7" width="13" customWidth="1"/>
    <col min="8" max="11" width="12" customWidth="1"/>
    <col min="12" max="12" width="11" customWidth="1"/>
    <col min="13" max="13" width="12" customWidth="1"/>
    <col min="14" max="14" width="6" customWidth="1"/>
    <col min="15" max="60" width="9.33203125" hidden="1" customWidth="1"/>
    <col min="61" max="64" width="0" hidden="1" customWidth="1"/>
    <col min="65" max="65" width="12.1640625" hidden="1" customWidth="1"/>
  </cols>
  <sheetData>
    <row r="1" spans="2:101" ht="29.25" customHeight="1" thickBot="1" x14ac:dyDescent="0.2">
      <c r="B1" s="37" t="s">
        <v>81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01" ht="18.399999999999999" customHeight="1" x14ac:dyDescent="0.15">
      <c r="B2" s="38" t="s">
        <v>82</v>
      </c>
      <c r="C2" s="39" t="s">
        <v>83</v>
      </c>
      <c r="D2" s="39" t="s">
        <v>84</v>
      </c>
      <c r="E2" s="39" t="s">
        <v>85</v>
      </c>
      <c r="F2" s="39" t="s">
        <v>86</v>
      </c>
      <c r="G2" s="39" t="s">
        <v>9</v>
      </c>
      <c r="H2" s="39" t="s">
        <v>87</v>
      </c>
      <c r="I2" s="39" t="s">
        <v>9</v>
      </c>
      <c r="J2" s="39" t="s">
        <v>88</v>
      </c>
      <c r="K2" s="39" t="s">
        <v>9</v>
      </c>
      <c r="L2" s="39" t="s">
        <v>89</v>
      </c>
      <c r="M2" s="39" t="s">
        <v>9</v>
      </c>
      <c r="N2" s="40" t="s">
        <v>90</v>
      </c>
    </row>
    <row r="3" spans="2:101" ht="18.399999999999999" customHeight="1" thickBot="1" x14ac:dyDescent="0.2">
      <c r="B3" s="41" t="s">
        <v>9</v>
      </c>
      <c r="C3" s="42" t="s">
        <v>9</v>
      </c>
      <c r="D3" s="42" t="s">
        <v>9</v>
      </c>
      <c r="E3" s="42" t="s">
        <v>9</v>
      </c>
      <c r="F3" s="43" t="s">
        <v>91</v>
      </c>
      <c r="G3" s="43" t="s">
        <v>92</v>
      </c>
      <c r="H3" s="43" t="s">
        <v>91</v>
      </c>
      <c r="I3" s="43" t="s">
        <v>92</v>
      </c>
      <c r="J3" s="43" t="s">
        <v>91</v>
      </c>
      <c r="K3" s="43" t="s">
        <v>92</v>
      </c>
      <c r="L3" s="43" t="s">
        <v>91</v>
      </c>
      <c r="M3" s="43" t="s">
        <v>92</v>
      </c>
      <c r="N3" s="44" t="s">
        <v>9</v>
      </c>
      <c r="T3" s="45" t="s">
        <v>93</v>
      </c>
      <c r="U3" s="45" t="s">
        <v>94</v>
      </c>
      <c r="V3" s="45" t="s">
        <v>95</v>
      </c>
      <c r="W3" s="45" t="s">
        <v>96</v>
      </c>
      <c r="X3" s="45" t="s">
        <v>97</v>
      </c>
      <c r="Y3" s="45" t="s">
        <v>98</v>
      </c>
      <c r="Z3" s="45" t="s">
        <v>99</v>
      </c>
    </row>
    <row r="4" spans="2:101" ht="18.399999999999999" customHeight="1" x14ac:dyDescent="0.15">
      <c r="B4" s="46" t="s">
        <v>100</v>
      </c>
      <c r="C4" s="47" t="s">
        <v>9</v>
      </c>
      <c r="D4" s="48">
        <v>1</v>
      </c>
      <c r="E4" s="47" t="s">
        <v>101</v>
      </c>
      <c r="G4" s="48">
        <f t="shared" ref="G4:G67" si="0">I4+K4+M4</f>
        <v>559900000</v>
      </c>
      <c r="I4" s="48">
        <f>TRUNC(I6+I7+I8+I9+I10+I11+I12+I13+I14+I15+I16+I17+I18+I19+I21+I22+I23+I24+I25+I26+I28,0)</f>
        <v>155972007</v>
      </c>
      <c r="K4" s="48">
        <f>TRUNC(K6+K7+K8+K9+K10+K11+K12+K13+K14+K15+K16+K17+K18+K19+K21+K22+K23+K24+K25+K26+K28,0)</f>
        <v>194579207</v>
      </c>
      <c r="M4" s="48">
        <f>TRUNC(M6+M7+M8+M9+M10+M11+M12+M13+M14+M15+M16+M17+M18+M19+M20+M21+M22+M23+M24+M25+M26+M28,0)</f>
        <v>209348786</v>
      </c>
      <c r="N4" s="49" t="s">
        <v>9</v>
      </c>
      <c r="O4" t="s">
        <v>102</v>
      </c>
      <c r="P4" t="s">
        <v>103</v>
      </c>
      <c r="CW4" s="47" t="s">
        <v>9</v>
      </c>
    </row>
    <row r="5" spans="2:101" ht="18.399999999999999" customHeight="1" x14ac:dyDescent="0.15">
      <c r="B5" s="46" t="s">
        <v>104</v>
      </c>
      <c r="C5" s="47" t="s">
        <v>9</v>
      </c>
      <c r="D5" s="47"/>
      <c r="E5" s="47" t="s">
        <v>101</v>
      </c>
      <c r="F5" s="48">
        <f t="shared" ref="F5:G30" si="1">H5+J5+L5</f>
        <v>0</v>
      </c>
      <c r="G5" s="48">
        <f t="shared" si="0"/>
        <v>428212514</v>
      </c>
      <c r="H5" s="45"/>
      <c r="I5" s="48">
        <f>TRUNC(I6+I7+I8+I9+I10+I11+I12+I13+I14+I15+I16+I17+I18+I19+I21,0)</f>
        <v>155972007</v>
      </c>
      <c r="J5" s="45"/>
      <c r="K5" s="48">
        <f>TRUNC(K6+K7+K8+K9+K10+K11+K12+K13+K14+K15+K16+K17+K18+K19+K21,0)</f>
        <v>194579207</v>
      </c>
      <c r="L5" s="45"/>
      <c r="M5" s="48">
        <f>TRUNC(M6+M7+M8+M9+M10+M11+M12+M13+M14+M15+M16+M17+M18+M19+M20+M21,0)</f>
        <v>77661300</v>
      </c>
      <c r="N5" s="49" t="s">
        <v>9</v>
      </c>
      <c r="O5" t="s">
        <v>9</v>
      </c>
      <c r="Q5" t="s">
        <v>105</v>
      </c>
      <c r="R5" t="s">
        <v>9</v>
      </c>
      <c r="S5" t="s">
        <v>9</v>
      </c>
      <c r="BM5">
        <f>SUM(G32:G38,G118,G119)/G31</f>
        <v>0.75929225614560369</v>
      </c>
      <c r="CD5" s="47" t="s">
        <v>106</v>
      </c>
    </row>
    <row r="6" spans="2:101" ht="18.399999999999999" customHeight="1" x14ac:dyDescent="0.15">
      <c r="B6" s="46" t="s">
        <v>107</v>
      </c>
      <c r="C6" s="47" t="s">
        <v>9</v>
      </c>
      <c r="D6" s="48">
        <v>1</v>
      </c>
      <c r="E6" s="47" t="s">
        <v>101</v>
      </c>
      <c r="F6" s="48">
        <f t="shared" si="1"/>
        <v>335329058</v>
      </c>
      <c r="G6" s="48">
        <f t="shared" si="0"/>
        <v>335329058</v>
      </c>
      <c r="H6" s="48">
        <f>I31</f>
        <v>155972007</v>
      </c>
      <c r="I6" s="48">
        <f>TRUNC(H6*D6,0)</f>
        <v>155972007</v>
      </c>
      <c r="J6" s="48">
        <f>K31</f>
        <v>162827789</v>
      </c>
      <c r="K6" s="48">
        <f>TRUNC(J6*D6,0)</f>
        <v>162827789</v>
      </c>
      <c r="L6" s="48">
        <f>M31</f>
        <v>16529262</v>
      </c>
      <c r="M6" s="48">
        <f>TRUNC(L6*D6,0)</f>
        <v>16529262</v>
      </c>
      <c r="N6" s="49" t="s">
        <v>9</v>
      </c>
      <c r="O6" t="s">
        <v>9</v>
      </c>
      <c r="Q6" t="s">
        <v>108</v>
      </c>
      <c r="R6" t="s">
        <v>9</v>
      </c>
      <c r="S6" t="s">
        <v>109</v>
      </c>
      <c r="BK6" s="50" t="str">
        <f>HYPERLINK("#내역서!A30","DD2605C-1 →")</f>
        <v>DD2605C-1 →</v>
      </c>
      <c r="CD6" s="47" t="s">
        <v>110</v>
      </c>
    </row>
    <row r="7" spans="2:101" ht="18.399999999999999" customHeight="1" x14ac:dyDescent="0.15">
      <c r="B7" s="46" t="s">
        <v>111</v>
      </c>
      <c r="C7" s="47" t="s">
        <v>112</v>
      </c>
      <c r="D7" s="48">
        <v>1</v>
      </c>
      <c r="E7" s="47" t="s">
        <v>101</v>
      </c>
      <c r="F7" s="48">
        <f t="shared" si="1"/>
        <v>0</v>
      </c>
      <c r="G7" s="48">
        <f t="shared" si="0"/>
        <v>31751418</v>
      </c>
      <c r="H7" s="45"/>
      <c r="I7" s="48">
        <v>0</v>
      </c>
      <c r="J7" s="45"/>
      <c r="K7" s="48">
        <f>TRUNC((K6*19.5/100),0)</f>
        <v>31751418</v>
      </c>
      <c r="L7" s="45"/>
      <c r="M7" s="48">
        <v>0</v>
      </c>
      <c r="N7" s="49" t="s">
        <v>9</v>
      </c>
      <c r="O7" t="s">
        <v>113</v>
      </c>
      <c r="Q7" t="s">
        <v>114</v>
      </c>
      <c r="R7" t="s">
        <v>9</v>
      </c>
      <c r="S7" t="s">
        <v>115</v>
      </c>
      <c r="Y7" t="s">
        <v>116</v>
      </c>
      <c r="AB7" s="51" t="s">
        <v>117</v>
      </c>
      <c r="AC7" s="52">
        <f>(내역서!K6+내역서!K7)*3.56/100</f>
        <v>6927019.7692</v>
      </c>
      <c r="AD7" s="51" t="s">
        <v>118</v>
      </c>
      <c r="AE7" s="53">
        <f>$AC7</f>
        <v>6927019.7692</v>
      </c>
      <c r="CD7" s="47" t="s">
        <v>110</v>
      </c>
    </row>
    <row r="8" spans="2:101" ht="18.399999999999999" customHeight="1" x14ac:dyDescent="0.15">
      <c r="B8" s="46" t="s">
        <v>119</v>
      </c>
      <c r="C8" s="47" t="s">
        <v>120</v>
      </c>
      <c r="D8" s="48">
        <v>1</v>
      </c>
      <c r="E8" s="47" t="s">
        <v>101</v>
      </c>
      <c r="F8" s="48">
        <f t="shared" si="1"/>
        <v>0</v>
      </c>
      <c r="G8" s="48">
        <f t="shared" si="0"/>
        <v>6927019</v>
      </c>
      <c r="H8" s="45"/>
      <c r="I8" s="48">
        <v>0</v>
      </c>
      <c r="J8" s="45"/>
      <c r="K8" s="48">
        <v>0</v>
      </c>
      <c r="L8" s="45"/>
      <c r="M8" s="48">
        <f>TRUNC(((K6+K7)*3.56/100),0)</f>
        <v>6927019</v>
      </c>
      <c r="N8" s="49" t="s">
        <v>9</v>
      </c>
      <c r="O8" t="s">
        <v>9</v>
      </c>
      <c r="Q8" t="s">
        <v>121</v>
      </c>
      <c r="R8" t="s">
        <v>9</v>
      </c>
      <c r="S8" t="s">
        <v>115</v>
      </c>
      <c r="Y8" t="s">
        <v>122</v>
      </c>
      <c r="CD8" s="47" t="s">
        <v>110</v>
      </c>
    </row>
    <row r="9" spans="2:101" ht="18.399999999999999" customHeight="1" x14ac:dyDescent="0.15">
      <c r="B9" s="46" t="s">
        <v>123</v>
      </c>
      <c r="C9" s="47" t="s">
        <v>124</v>
      </c>
      <c r="D9" s="48">
        <v>1</v>
      </c>
      <c r="E9" s="47" t="s">
        <v>101</v>
      </c>
      <c r="F9" s="48">
        <f t="shared" si="1"/>
        <v>0</v>
      </c>
      <c r="G9" s="48">
        <f t="shared" si="0"/>
        <v>1965249</v>
      </c>
      <c r="H9" s="45"/>
      <c r="I9" s="48">
        <v>0</v>
      </c>
      <c r="J9" s="45"/>
      <c r="K9" s="48">
        <v>0</v>
      </c>
      <c r="L9" s="45"/>
      <c r="M9" s="48">
        <f>TRUNC(((K6+K7)*1.01/100),0)</f>
        <v>1965249</v>
      </c>
      <c r="N9" s="49" t="s">
        <v>9</v>
      </c>
      <c r="O9" t="s">
        <v>125</v>
      </c>
      <c r="Q9" t="s">
        <v>126</v>
      </c>
      <c r="R9" t="s">
        <v>9</v>
      </c>
      <c r="S9" t="s">
        <v>115</v>
      </c>
      <c r="Y9" t="s">
        <v>127</v>
      </c>
      <c r="AB9" s="51" t="s">
        <v>117</v>
      </c>
      <c r="AC9" s="52">
        <f>내역서!K6*3.595/100</f>
        <v>5853659.0145500004</v>
      </c>
      <c r="AD9" s="51" t="s">
        <v>118</v>
      </c>
      <c r="AE9" s="53">
        <f>$AC9</f>
        <v>5853659.0145500004</v>
      </c>
      <c r="CD9" s="47" t="s">
        <v>110</v>
      </c>
    </row>
    <row r="10" spans="2:101" ht="18.399999999999999" customHeight="1" x14ac:dyDescent="0.15">
      <c r="B10" s="46" t="s">
        <v>128</v>
      </c>
      <c r="C10" s="47" t="s">
        <v>129</v>
      </c>
      <c r="D10" s="48">
        <v>1</v>
      </c>
      <c r="E10" s="47" t="s">
        <v>101</v>
      </c>
      <c r="F10" s="48">
        <f t="shared" si="1"/>
        <v>0</v>
      </c>
      <c r="G10" s="48">
        <f t="shared" si="0"/>
        <v>5853659</v>
      </c>
      <c r="H10" s="45"/>
      <c r="I10" s="48">
        <v>0</v>
      </c>
      <c r="J10" s="45"/>
      <c r="K10" s="48">
        <v>0</v>
      </c>
      <c r="L10" s="45"/>
      <c r="M10" s="48">
        <f>TRUNC((K6*3.595/100),0)</f>
        <v>5853659</v>
      </c>
      <c r="N10" s="49" t="s">
        <v>9</v>
      </c>
      <c r="O10" t="s">
        <v>9</v>
      </c>
      <c r="Q10" t="s">
        <v>130</v>
      </c>
      <c r="R10" t="s">
        <v>9</v>
      </c>
      <c r="S10" t="s">
        <v>115</v>
      </c>
      <c r="Y10" t="s">
        <v>131</v>
      </c>
      <c r="AB10" s="51" t="s">
        <v>117</v>
      </c>
      <c r="AC10" s="52">
        <f>내역서!K6*4.75/100</f>
        <v>7734319.9775</v>
      </c>
      <c r="AD10" s="51" t="s">
        <v>118</v>
      </c>
      <c r="AE10" s="53">
        <f>$AC10</f>
        <v>7734319.9775</v>
      </c>
      <c r="CD10" s="47" t="s">
        <v>110</v>
      </c>
    </row>
    <row r="11" spans="2:101" ht="18.399999999999999" customHeight="1" x14ac:dyDescent="0.15">
      <c r="B11" s="46" t="s">
        <v>132</v>
      </c>
      <c r="C11" s="47" t="s">
        <v>133</v>
      </c>
      <c r="D11" s="48">
        <v>1</v>
      </c>
      <c r="E11" s="47" t="s">
        <v>101</v>
      </c>
      <c r="F11" s="48">
        <f t="shared" si="1"/>
        <v>0</v>
      </c>
      <c r="G11" s="48">
        <f t="shared" si="0"/>
        <v>7734319</v>
      </c>
      <c r="H11" s="45"/>
      <c r="I11" s="48">
        <v>0</v>
      </c>
      <c r="J11" s="45"/>
      <c r="K11" s="48">
        <v>0</v>
      </c>
      <c r="L11" s="45"/>
      <c r="M11" s="48">
        <f>TRUNC((K6*4.75/100),0)</f>
        <v>7734319</v>
      </c>
      <c r="N11" s="49" t="s">
        <v>9</v>
      </c>
      <c r="O11" t="s">
        <v>9</v>
      </c>
      <c r="Q11" t="s">
        <v>134</v>
      </c>
      <c r="R11" t="s">
        <v>9</v>
      </c>
      <c r="S11" t="s">
        <v>115</v>
      </c>
      <c r="Y11" t="s">
        <v>135</v>
      </c>
      <c r="AB11" s="51" t="s">
        <v>117</v>
      </c>
      <c r="AC11" s="52">
        <f>내역서!M10*13.14/100</f>
        <v>769170.79260000004</v>
      </c>
      <c r="AD11" s="51" t="s">
        <v>118</v>
      </c>
      <c r="AE11" s="53">
        <f>$AC11</f>
        <v>769170.79260000004</v>
      </c>
      <c r="CD11" s="47" t="s">
        <v>110</v>
      </c>
    </row>
    <row r="12" spans="2:101" ht="18.399999999999999" customHeight="1" x14ac:dyDescent="0.15">
      <c r="B12" s="46" t="s">
        <v>136</v>
      </c>
      <c r="C12" s="47" t="s">
        <v>137</v>
      </c>
      <c r="D12" s="48">
        <v>1</v>
      </c>
      <c r="E12" s="47" t="s">
        <v>101</v>
      </c>
      <c r="F12" s="48">
        <f t="shared" si="1"/>
        <v>0</v>
      </c>
      <c r="G12" s="48">
        <f t="shared" si="0"/>
        <v>769170</v>
      </c>
      <c r="H12" s="45"/>
      <c r="I12" s="48">
        <v>0</v>
      </c>
      <c r="J12" s="45"/>
      <c r="K12" s="48">
        <v>0</v>
      </c>
      <c r="L12" s="45"/>
      <c r="M12" s="48">
        <f>TRUNC((M10*13.14/100),0)</f>
        <v>769170</v>
      </c>
      <c r="N12" s="49" t="s">
        <v>9</v>
      </c>
      <c r="O12" t="s">
        <v>9</v>
      </c>
      <c r="Q12" t="s">
        <v>138</v>
      </c>
      <c r="R12" t="s">
        <v>9</v>
      </c>
      <c r="S12" t="s">
        <v>115</v>
      </c>
      <c r="Y12" t="s">
        <v>139</v>
      </c>
      <c r="AB12" s="51" t="s">
        <v>117</v>
      </c>
      <c r="AC12" s="52">
        <f>내역서!K6*2.3/100</f>
        <v>3745039.1469999999</v>
      </c>
      <c r="AD12" s="51" t="s">
        <v>118</v>
      </c>
      <c r="AE12" s="53">
        <f>$AC12</f>
        <v>3745039.1469999999</v>
      </c>
      <c r="CD12" s="47" t="s">
        <v>110</v>
      </c>
    </row>
    <row r="13" spans="2:101" ht="18.399999999999999" customHeight="1" x14ac:dyDescent="0.15">
      <c r="B13" s="46" t="s">
        <v>140</v>
      </c>
      <c r="C13" s="47" t="s">
        <v>141</v>
      </c>
      <c r="D13" s="48">
        <v>1</v>
      </c>
      <c r="E13" s="47" t="s">
        <v>101</v>
      </c>
      <c r="F13" s="48">
        <f t="shared" si="1"/>
        <v>0</v>
      </c>
      <c r="G13" s="48">
        <f t="shared" si="0"/>
        <v>3745039</v>
      </c>
      <c r="H13" s="45"/>
      <c r="I13" s="48">
        <v>0</v>
      </c>
      <c r="J13" s="45"/>
      <c r="K13" s="48">
        <v>0</v>
      </c>
      <c r="L13" s="45"/>
      <c r="M13" s="48">
        <f>TRUNC((K6*2.3/100),0)</f>
        <v>3745039</v>
      </c>
      <c r="N13" s="49" t="s">
        <v>9</v>
      </c>
      <c r="O13" t="s">
        <v>9</v>
      </c>
      <c r="Q13" t="s">
        <v>142</v>
      </c>
      <c r="R13" t="s">
        <v>9</v>
      </c>
      <c r="S13" t="s">
        <v>115</v>
      </c>
      <c r="Y13" t="s">
        <v>143</v>
      </c>
      <c r="CD13" s="47" t="s">
        <v>110</v>
      </c>
    </row>
    <row r="14" spans="2:101" ht="18.399999999999999" customHeight="1" x14ac:dyDescent="0.15">
      <c r="B14" s="46" t="s">
        <v>144</v>
      </c>
      <c r="C14" s="47" t="s">
        <v>145</v>
      </c>
      <c r="D14" s="48">
        <v>1</v>
      </c>
      <c r="E14" s="47" t="s">
        <v>101</v>
      </c>
      <c r="F14" s="48">
        <f t="shared" si="1"/>
        <v>0</v>
      </c>
      <c r="G14" s="48">
        <f t="shared" si="0"/>
        <v>335329</v>
      </c>
      <c r="H14" s="45"/>
      <c r="I14" s="48">
        <v>0</v>
      </c>
      <c r="J14" s="45"/>
      <c r="K14" s="48">
        <v>0</v>
      </c>
      <c r="L14" s="45"/>
      <c r="M14" s="48">
        <f>TRUNC(((I6+K6+M6)*0.1/100),0)</f>
        <v>335329</v>
      </c>
      <c r="N14" s="49" t="s">
        <v>9</v>
      </c>
      <c r="O14" t="s">
        <v>146</v>
      </c>
      <c r="Q14" t="s">
        <v>147</v>
      </c>
      <c r="R14" t="s">
        <v>9</v>
      </c>
      <c r="S14" t="s">
        <v>115</v>
      </c>
      <c r="Y14" t="s">
        <v>148</v>
      </c>
      <c r="AB14" s="51" t="s">
        <v>117</v>
      </c>
      <c r="AC14" s="52">
        <f>(내역서!I6+내역서!K6+내역서!M6)*0.1/100</f>
        <v>335329.05800000002</v>
      </c>
      <c r="AD14" s="51" t="s">
        <v>118</v>
      </c>
      <c r="AE14" s="53">
        <f t="shared" ref="AE14:AE20" si="2">$AC14</f>
        <v>335329.05800000002</v>
      </c>
      <c r="CD14" s="47" t="s">
        <v>110</v>
      </c>
    </row>
    <row r="15" spans="2:101" ht="18.399999999999999" customHeight="1" x14ac:dyDescent="0.15">
      <c r="B15" s="46" t="s">
        <v>149</v>
      </c>
      <c r="C15" s="47" t="s">
        <v>150</v>
      </c>
      <c r="D15" s="48">
        <v>1</v>
      </c>
      <c r="E15" s="47" t="s">
        <v>101</v>
      </c>
      <c r="F15" s="48">
        <f t="shared" si="1"/>
        <v>0</v>
      </c>
      <c r="G15" s="48">
        <f t="shared" si="0"/>
        <v>10042193</v>
      </c>
      <c r="H15" s="45"/>
      <c r="I15" s="48">
        <v>0</v>
      </c>
      <c r="J15" s="45"/>
      <c r="K15" s="48">
        <v>0</v>
      </c>
      <c r="L15" s="45"/>
      <c r="M15" s="48">
        <f>TRUNC(((K6+I6)*3.15/100),0)</f>
        <v>10042193</v>
      </c>
      <c r="N15" s="49" t="s">
        <v>9</v>
      </c>
      <c r="O15" t="s">
        <v>151</v>
      </c>
      <c r="Q15" t="s">
        <v>152</v>
      </c>
      <c r="R15" t="s">
        <v>9</v>
      </c>
      <c r="S15" t="s">
        <v>115</v>
      </c>
      <c r="Y15" t="s">
        <v>153</v>
      </c>
      <c r="AB15" s="51" t="s">
        <v>117</v>
      </c>
      <c r="AC15" s="52">
        <f>(내역서!K6+내역서!I6)*2.53/100+3300000</f>
        <v>11365634.8388</v>
      </c>
      <c r="AD15" s="51" t="s">
        <v>118</v>
      </c>
      <c r="AE15" s="53">
        <f t="shared" si="2"/>
        <v>11365634.8388</v>
      </c>
      <c r="CD15" s="47" t="s">
        <v>110</v>
      </c>
    </row>
    <row r="16" spans="2:101" ht="18.399999999999999" customHeight="1" x14ac:dyDescent="0.15">
      <c r="B16" s="46" t="s">
        <v>154</v>
      </c>
      <c r="C16" s="47" t="s">
        <v>155</v>
      </c>
      <c r="D16" s="48">
        <v>1</v>
      </c>
      <c r="E16" s="47" t="s">
        <v>101</v>
      </c>
      <c r="F16" s="48">
        <f t="shared" si="1"/>
        <v>0</v>
      </c>
      <c r="G16" s="48">
        <f t="shared" si="0"/>
        <v>2682632</v>
      </c>
      <c r="H16" s="45"/>
      <c r="I16" s="48">
        <v>0</v>
      </c>
      <c r="J16" s="45"/>
      <c r="K16" s="48">
        <v>0</v>
      </c>
      <c r="L16" s="45"/>
      <c r="M16" s="48">
        <f>TRUNC(((I6+K6+M6)*0.8/100),0)</f>
        <v>2682632</v>
      </c>
      <c r="N16" s="49" t="s">
        <v>9</v>
      </c>
      <c r="O16" t="s">
        <v>156</v>
      </c>
      <c r="Q16" t="s">
        <v>157</v>
      </c>
      <c r="R16" t="s">
        <v>9</v>
      </c>
      <c r="S16" t="s">
        <v>115</v>
      </c>
      <c r="Y16" t="s">
        <v>158</v>
      </c>
      <c r="AB16" s="51" t="s">
        <v>117</v>
      </c>
      <c r="AC16" s="52">
        <f>(내역서!I6+내역서!K6+내역서!M6)*0.8/100</f>
        <v>2682632.4640000002</v>
      </c>
      <c r="AD16" s="51" t="s">
        <v>118</v>
      </c>
      <c r="AE16" s="53">
        <f t="shared" si="2"/>
        <v>2682632.4640000002</v>
      </c>
      <c r="CD16" s="47" t="s">
        <v>110</v>
      </c>
    </row>
    <row r="17" spans="2:101" ht="18.399999999999999" customHeight="1" x14ac:dyDescent="0.15">
      <c r="B17" s="46" t="s">
        <v>159</v>
      </c>
      <c r="C17" s="47" t="s">
        <v>160</v>
      </c>
      <c r="D17" s="48">
        <v>1</v>
      </c>
      <c r="E17" s="47" t="s">
        <v>101</v>
      </c>
      <c r="F17" s="48">
        <f t="shared" si="1"/>
        <v>0</v>
      </c>
      <c r="G17" s="48">
        <f t="shared" si="0"/>
        <v>19981419</v>
      </c>
      <c r="H17" s="45"/>
      <c r="I17" s="48">
        <v>0</v>
      </c>
      <c r="J17" s="45"/>
      <c r="K17" s="48">
        <v>0</v>
      </c>
      <c r="L17" s="45"/>
      <c r="M17" s="48">
        <f>TRUNC(((I6+(K6+K7))*5.7/100),0)</f>
        <v>19981419</v>
      </c>
      <c r="N17" s="49" t="s">
        <v>9</v>
      </c>
      <c r="O17" t="s">
        <v>113</v>
      </c>
      <c r="Q17" t="s">
        <v>161</v>
      </c>
      <c r="R17" t="s">
        <v>9</v>
      </c>
      <c r="S17" t="s">
        <v>115</v>
      </c>
      <c r="Y17" t="s">
        <v>162</v>
      </c>
      <c r="AB17" s="51" t="s">
        <v>117</v>
      </c>
      <c r="AC17" s="52">
        <f>(내역서!K6+내역서!K7)*0.006/100</f>
        <v>11674.752420000001</v>
      </c>
      <c r="AD17" s="51" t="s">
        <v>118</v>
      </c>
      <c r="AE17" s="53">
        <f t="shared" si="2"/>
        <v>11674.752420000001</v>
      </c>
      <c r="CD17" s="47" t="s">
        <v>110</v>
      </c>
    </row>
    <row r="18" spans="2:101" ht="18.399999999999999" customHeight="1" x14ac:dyDescent="0.15">
      <c r="B18" s="46" t="s">
        <v>163</v>
      </c>
      <c r="C18" s="47" t="s">
        <v>164</v>
      </c>
      <c r="D18" s="48">
        <v>1</v>
      </c>
      <c r="E18" s="47" t="s">
        <v>101</v>
      </c>
      <c r="F18" s="48">
        <f t="shared" si="1"/>
        <v>0</v>
      </c>
      <c r="G18" s="48">
        <f t="shared" si="1"/>
        <v>11674</v>
      </c>
      <c r="H18" s="45"/>
      <c r="I18" s="48">
        <v>0</v>
      </c>
      <c r="J18" s="45"/>
      <c r="K18" s="48">
        <v>0</v>
      </c>
      <c r="L18" s="45"/>
      <c r="M18" s="48">
        <f>TRUNC(((K6+K7)*0.006/100),0)</f>
        <v>11674</v>
      </c>
      <c r="N18" s="49" t="s">
        <v>9</v>
      </c>
      <c r="O18" t="s">
        <v>9</v>
      </c>
      <c r="Q18" t="s">
        <v>165</v>
      </c>
      <c r="R18" t="s">
        <v>9</v>
      </c>
      <c r="S18" t="s">
        <v>115</v>
      </c>
      <c r="Y18" t="s">
        <v>166</v>
      </c>
      <c r="AB18" s="51" t="s">
        <v>117</v>
      </c>
      <c r="AC18" s="52">
        <f>(내역서!K6+내역서!K7)*0.09/100</f>
        <v>175121.28629999998</v>
      </c>
      <c r="AD18" s="51" t="s">
        <v>118</v>
      </c>
      <c r="AE18" s="53">
        <f t="shared" si="2"/>
        <v>175121.28629999998</v>
      </c>
      <c r="CD18" s="47" t="s">
        <v>110</v>
      </c>
    </row>
    <row r="19" spans="2:101" ht="18.399999999999999" customHeight="1" x14ac:dyDescent="0.15">
      <c r="B19" s="46" t="s">
        <v>167</v>
      </c>
      <c r="C19" s="47" t="s">
        <v>168</v>
      </c>
      <c r="D19" s="48">
        <v>1</v>
      </c>
      <c r="E19" s="47" t="s">
        <v>101</v>
      </c>
      <c r="F19" s="48">
        <f t="shared" si="1"/>
        <v>0</v>
      </c>
      <c r="G19" s="48">
        <f t="shared" si="1"/>
        <v>175121</v>
      </c>
      <c r="H19" s="45"/>
      <c r="I19" s="48">
        <v>0</v>
      </c>
      <c r="J19" s="45"/>
      <c r="K19" s="48">
        <v>0</v>
      </c>
      <c r="L19" s="45"/>
      <c r="M19" s="48">
        <f>TRUNC(((K6+K7)*0.09/100),0)</f>
        <v>175121</v>
      </c>
      <c r="N19" s="49" t="s">
        <v>9</v>
      </c>
      <c r="O19" t="s">
        <v>9</v>
      </c>
      <c r="Q19" t="s">
        <v>169</v>
      </c>
      <c r="R19" t="s">
        <v>9</v>
      </c>
      <c r="S19" t="s">
        <v>115</v>
      </c>
      <c r="Y19" t="s">
        <v>170</v>
      </c>
      <c r="AB19" s="51" t="s">
        <v>117</v>
      </c>
      <c r="AC19" s="52">
        <f>(내역서!K6+내역서!I6)*0.2/100</f>
        <v>637599.59200000006</v>
      </c>
      <c r="AD19" s="51" t="s">
        <v>118</v>
      </c>
      <c r="AE19" s="53">
        <f t="shared" si="2"/>
        <v>637599.59200000006</v>
      </c>
      <c r="CD19" s="47" t="s">
        <v>110</v>
      </c>
    </row>
    <row r="20" spans="2:101" ht="18" customHeight="1" x14ac:dyDescent="0.15">
      <c r="B20" s="46" t="s">
        <v>171</v>
      </c>
      <c r="C20" s="47" t="s">
        <v>172</v>
      </c>
      <c r="D20" s="48">
        <v>1</v>
      </c>
      <c r="E20" s="47" t="s">
        <v>101</v>
      </c>
      <c r="F20" s="48">
        <f t="shared" si="1"/>
        <v>0</v>
      </c>
      <c r="G20" s="48">
        <f t="shared" si="1"/>
        <v>271616</v>
      </c>
      <c r="H20" s="45"/>
      <c r="I20" s="48">
        <v>0</v>
      </c>
      <c r="J20" s="45"/>
      <c r="K20" s="48">
        <v>0</v>
      </c>
      <c r="L20" s="45"/>
      <c r="M20" s="48">
        <f>TRUNC(((I6+K6+M6)*0.081/100),0)</f>
        <v>271616</v>
      </c>
      <c r="N20" s="49" t="s">
        <v>9</v>
      </c>
      <c r="O20" t="s">
        <v>146</v>
      </c>
      <c r="Q20" t="s">
        <v>147</v>
      </c>
      <c r="R20" t="s">
        <v>9</v>
      </c>
      <c r="S20" t="s">
        <v>115</v>
      </c>
      <c r="Y20" t="s">
        <v>148</v>
      </c>
      <c r="AB20" s="51" t="s">
        <v>117</v>
      </c>
      <c r="AC20" s="52">
        <f>(내역서!I11+내역서!K11+내역서!M11)*0.1/100</f>
        <v>7734.3190000000004</v>
      </c>
      <c r="AD20" s="51" t="s">
        <v>118</v>
      </c>
      <c r="AE20" s="53">
        <f t="shared" si="2"/>
        <v>7734.3190000000004</v>
      </c>
      <c r="CD20" s="47" t="s">
        <v>110</v>
      </c>
    </row>
    <row r="21" spans="2:101" ht="18.399999999999999" customHeight="1" x14ac:dyDescent="0.15">
      <c r="B21" s="46" t="s">
        <v>173</v>
      </c>
      <c r="C21" s="47" t="s">
        <v>174</v>
      </c>
      <c r="D21" s="48">
        <v>1</v>
      </c>
      <c r="E21" s="47" t="s">
        <v>101</v>
      </c>
      <c r="F21" s="48">
        <f t="shared" si="1"/>
        <v>0</v>
      </c>
      <c r="G21" s="48">
        <f t="shared" si="0"/>
        <v>637599</v>
      </c>
      <c r="H21" s="45"/>
      <c r="I21" s="48">
        <v>0</v>
      </c>
      <c r="J21" s="45"/>
      <c r="K21" s="48">
        <v>0</v>
      </c>
      <c r="L21" s="45"/>
      <c r="M21" s="48">
        <f>TRUNC(((K6+I6)*0.2/100),0)</f>
        <v>637599</v>
      </c>
      <c r="N21" s="49" t="s">
        <v>9</v>
      </c>
      <c r="O21" t="s">
        <v>9</v>
      </c>
      <c r="Q21" t="s">
        <v>175</v>
      </c>
      <c r="R21" t="s">
        <v>9</v>
      </c>
      <c r="S21" t="s">
        <v>115</v>
      </c>
      <c r="Y21" t="s">
        <v>176</v>
      </c>
      <c r="CD21" s="47" t="s">
        <v>110</v>
      </c>
    </row>
    <row r="22" spans="2:101" ht="18.399999999999999" customHeight="1" x14ac:dyDescent="0.15">
      <c r="B22" s="46" t="s">
        <v>177</v>
      </c>
      <c r="C22" s="47" t="s">
        <v>178</v>
      </c>
      <c r="D22" s="48">
        <v>1</v>
      </c>
      <c r="E22" s="47" t="s">
        <v>101</v>
      </c>
      <c r="F22" s="48">
        <f t="shared" si="1"/>
        <v>0</v>
      </c>
      <c r="G22" s="48">
        <f t="shared" si="0"/>
        <v>27833813</v>
      </c>
      <c r="H22" s="45"/>
      <c r="I22" s="48">
        <v>0</v>
      </c>
      <c r="J22" s="45"/>
      <c r="K22" s="48">
        <v>0</v>
      </c>
      <c r="L22" s="45"/>
      <c r="M22" s="48">
        <f>TRUNC(((I5+K5+M5)*6.5/100),0)</f>
        <v>27833813</v>
      </c>
      <c r="N22" s="49" t="s">
        <v>9</v>
      </c>
      <c r="O22" t="s">
        <v>179</v>
      </c>
      <c r="Q22" t="s">
        <v>180</v>
      </c>
      <c r="R22" t="s">
        <v>9</v>
      </c>
      <c r="S22" t="s">
        <v>115</v>
      </c>
      <c r="Y22" t="s">
        <v>181</v>
      </c>
      <c r="AB22" s="51" t="s">
        <v>117</v>
      </c>
      <c r="AC22" s="52">
        <f>(내역서!I5+내역서!K5+내역서!M5)*6.5/100</f>
        <v>27833813.41</v>
      </c>
      <c r="AD22" s="51" t="s">
        <v>118</v>
      </c>
      <c r="AE22" s="53">
        <f>$AC22</f>
        <v>27833813.41</v>
      </c>
      <c r="CD22" s="47" t="s">
        <v>106</v>
      </c>
    </row>
    <row r="23" spans="2:101" ht="18.399999999999999" customHeight="1" x14ac:dyDescent="0.15">
      <c r="B23" s="46" t="s">
        <v>182</v>
      </c>
      <c r="C23" s="47" t="s">
        <v>183</v>
      </c>
      <c r="D23" s="48">
        <v>1</v>
      </c>
      <c r="E23" s="47" t="s">
        <v>101</v>
      </c>
      <c r="F23" s="48">
        <f t="shared" si="1"/>
        <v>0</v>
      </c>
      <c r="G23" s="48">
        <f t="shared" si="0"/>
        <v>45008354</v>
      </c>
      <c r="H23" s="45"/>
      <c r="I23" s="48">
        <v>0</v>
      </c>
      <c r="J23" s="45"/>
      <c r="K23" s="48">
        <v>0</v>
      </c>
      <c r="L23" s="45"/>
      <c r="M23" s="48">
        <f>원가계산서!F28</f>
        <v>45008354</v>
      </c>
      <c r="N23" s="49" t="s">
        <v>9</v>
      </c>
      <c r="O23" t="s">
        <v>179</v>
      </c>
      <c r="Q23" t="s">
        <v>184</v>
      </c>
      <c r="R23" t="s">
        <v>9</v>
      </c>
      <c r="S23" t="s">
        <v>115</v>
      </c>
      <c r="Y23" t="s">
        <v>185</v>
      </c>
      <c r="AB23" s="51" t="s">
        <v>117</v>
      </c>
      <c r="AC23" s="52">
        <f>(내역서!K5+내역서!M5+내역서!M22)*15/100-951/1.1+1</f>
        <v>45010284.454545453</v>
      </c>
      <c r="AD23" s="51" t="s">
        <v>118</v>
      </c>
      <c r="AE23" s="53">
        <f>$AC23</f>
        <v>45010284.454545453</v>
      </c>
      <c r="CD23" s="47" t="s">
        <v>106</v>
      </c>
    </row>
    <row r="24" spans="2:101" ht="18.399999999999999" customHeight="1" x14ac:dyDescent="0.15">
      <c r="B24" s="46" t="s">
        <v>186</v>
      </c>
      <c r="C24" s="47" t="s">
        <v>9</v>
      </c>
      <c r="D24" s="48">
        <v>1</v>
      </c>
      <c r="E24" s="47" t="s">
        <v>101</v>
      </c>
      <c r="F24" s="48">
        <f t="shared" si="1"/>
        <v>3283000</v>
      </c>
      <c r="G24" s="48">
        <f t="shared" si="0"/>
        <v>3283000</v>
      </c>
      <c r="H24" s="48">
        <f>I129</f>
        <v>0</v>
      </c>
      <c r="I24" s="48">
        <f>TRUNC(H24*D24,0)</f>
        <v>0</v>
      </c>
      <c r="J24" s="48">
        <f>K129</f>
        <v>0</v>
      </c>
      <c r="K24" s="48">
        <f>TRUNC(J24*D24,0)</f>
        <v>0</v>
      </c>
      <c r="L24" s="48">
        <f>M129</f>
        <v>3283000</v>
      </c>
      <c r="M24" s="48">
        <f>TRUNC(L24*D24,0)</f>
        <v>3283000</v>
      </c>
      <c r="N24" s="49" t="s">
        <v>9</v>
      </c>
      <c r="O24" t="s">
        <v>9</v>
      </c>
      <c r="Q24" t="s">
        <v>187</v>
      </c>
      <c r="R24" t="s">
        <v>9</v>
      </c>
      <c r="S24" t="s">
        <v>188</v>
      </c>
      <c r="BK24" s="50"/>
      <c r="CD24" s="47" t="s">
        <v>106</v>
      </c>
    </row>
    <row r="25" spans="2:101" ht="18.399999999999999" customHeight="1" x14ac:dyDescent="0.15">
      <c r="B25" s="46" t="s">
        <v>189</v>
      </c>
      <c r="C25" s="47" t="s">
        <v>9</v>
      </c>
      <c r="D25" s="48">
        <v>1</v>
      </c>
      <c r="E25" s="47" t="s">
        <v>101</v>
      </c>
      <c r="F25" s="48">
        <f t="shared" si="1"/>
        <v>1980368</v>
      </c>
      <c r="G25" s="48">
        <f t="shared" si="0"/>
        <v>1980368</v>
      </c>
      <c r="H25" s="48">
        <f>I140</f>
        <v>0</v>
      </c>
      <c r="I25" s="48">
        <f>TRUNC(H25*D25,0)</f>
        <v>0</v>
      </c>
      <c r="J25" s="48">
        <f>K140</f>
        <v>0</v>
      </c>
      <c r="K25" s="48">
        <f>TRUNC(J25*D25,0)</f>
        <v>0</v>
      </c>
      <c r="L25" s="48">
        <f>M140</f>
        <v>1980368</v>
      </c>
      <c r="M25" s="48">
        <f>TRUNC(L25*D25,0)</f>
        <v>1980368</v>
      </c>
      <c r="N25" s="49" t="s">
        <v>9</v>
      </c>
      <c r="O25" t="s">
        <v>9</v>
      </c>
      <c r="Q25" t="s">
        <v>190</v>
      </c>
      <c r="R25" t="s">
        <v>9</v>
      </c>
      <c r="S25" t="s">
        <v>191</v>
      </c>
      <c r="BK25" s="50"/>
      <c r="CD25" s="47" t="s">
        <v>106</v>
      </c>
    </row>
    <row r="26" spans="2:101" ht="18.399999999999999" customHeight="1" x14ac:dyDescent="0.15">
      <c r="B26" s="46" t="s">
        <v>192</v>
      </c>
      <c r="C26" s="47" t="s">
        <v>9</v>
      </c>
      <c r="D26" s="48">
        <v>1</v>
      </c>
      <c r="E26" s="47" t="s">
        <v>101</v>
      </c>
      <c r="F26" s="48">
        <f t="shared" si="1"/>
        <v>2681951</v>
      </c>
      <c r="G26" s="48">
        <f t="shared" si="0"/>
        <v>2681951</v>
      </c>
      <c r="H26" s="48">
        <f>I144</f>
        <v>0</v>
      </c>
      <c r="I26" s="48">
        <f>TRUNC(H26*D26,0)</f>
        <v>0</v>
      </c>
      <c r="J26" s="48">
        <f>K144</f>
        <v>0</v>
      </c>
      <c r="K26" s="48">
        <f>TRUNC(J26*D26,0)</f>
        <v>0</v>
      </c>
      <c r="L26" s="48">
        <f>M144</f>
        <v>2681951</v>
      </c>
      <c r="M26" s="48">
        <f>TRUNC(L26*D26,0)</f>
        <v>2681951</v>
      </c>
      <c r="N26" s="49" t="s">
        <v>9</v>
      </c>
      <c r="O26" t="s">
        <v>9</v>
      </c>
      <c r="Q26" t="s">
        <v>193</v>
      </c>
      <c r="R26" t="s">
        <v>9</v>
      </c>
      <c r="S26" t="s">
        <v>194</v>
      </c>
      <c r="AB26" s="51" t="s">
        <v>195</v>
      </c>
      <c r="AC26" s="52">
        <f>내역서!K5+(내역서!K22+내역서!K23+내역서!K24+내역서!K25+내역서!K26)</f>
        <v>194579207</v>
      </c>
      <c r="AD26" s="51" t="s">
        <v>196</v>
      </c>
      <c r="AE26" s="53">
        <f>$AC26</f>
        <v>194579207</v>
      </c>
      <c r="BK26" s="50"/>
      <c r="CD26" s="47" t="s">
        <v>106</v>
      </c>
    </row>
    <row r="27" spans="2:101" ht="18.399999999999999" customHeight="1" x14ac:dyDescent="0.15">
      <c r="B27" s="46" t="s">
        <v>197</v>
      </c>
      <c r="C27" s="47" t="s">
        <v>9</v>
      </c>
      <c r="D27" s="48">
        <v>1</v>
      </c>
      <c r="E27" s="47" t="s">
        <v>101</v>
      </c>
      <c r="F27" s="48">
        <f t="shared" si="1"/>
        <v>0</v>
      </c>
      <c r="G27" s="48">
        <f t="shared" si="0"/>
        <v>509000000</v>
      </c>
      <c r="H27" s="45"/>
      <c r="I27" s="48">
        <f>TRUNC((I5+(I22+I23+I24+I25+I26)),0)</f>
        <v>155972007</v>
      </c>
      <c r="J27" s="45"/>
      <c r="K27" s="48">
        <f>TRUNC((K5+(K22+K23+K24+K25+K26)),0)</f>
        <v>194579207</v>
      </c>
      <c r="L27" s="45"/>
      <c r="M27" s="48">
        <f>TRUNC((M5+(M22+M23+M24+M25+M26)),0)</f>
        <v>158448786</v>
      </c>
      <c r="N27" s="49" t="s">
        <v>9</v>
      </c>
      <c r="O27" t="s">
        <v>198</v>
      </c>
      <c r="Q27" t="s">
        <v>199</v>
      </c>
      <c r="R27" t="s">
        <v>200</v>
      </c>
      <c r="S27" t="s">
        <v>115</v>
      </c>
      <c r="Y27" t="s">
        <v>201</v>
      </c>
      <c r="AB27" s="51" t="s">
        <v>117</v>
      </c>
      <c r="AC27" s="52">
        <f>(내역서!I27+내역서!K27+내역서!M27)*10/100</f>
        <v>50900000</v>
      </c>
      <c r="AD27" s="51" t="s">
        <v>118</v>
      </c>
      <c r="AE27" s="53">
        <f>$AC27</f>
        <v>50900000</v>
      </c>
      <c r="CD27" s="47" t="s">
        <v>106</v>
      </c>
    </row>
    <row r="28" spans="2:101" ht="18.399999999999999" customHeight="1" x14ac:dyDescent="0.15">
      <c r="B28" s="46" t="s">
        <v>202</v>
      </c>
      <c r="C28" s="47" t="s">
        <v>203</v>
      </c>
      <c r="D28" s="48">
        <v>1</v>
      </c>
      <c r="E28" s="47" t="s">
        <v>101</v>
      </c>
      <c r="F28" s="48">
        <f t="shared" si="1"/>
        <v>0</v>
      </c>
      <c r="G28" s="48">
        <f t="shared" si="0"/>
        <v>50900000</v>
      </c>
      <c r="H28" s="45"/>
      <c r="I28" s="48">
        <v>0</v>
      </c>
      <c r="J28" s="45"/>
      <c r="K28" s="48">
        <v>0</v>
      </c>
      <c r="L28" s="45"/>
      <c r="M28" s="48">
        <f>TRUNC(((I27+K27+M27)*10/100),0)</f>
        <v>50900000</v>
      </c>
      <c r="N28" s="49" t="s">
        <v>9</v>
      </c>
      <c r="O28" t="s">
        <v>9</v>
      </c>
      <c r="Q28" t="s">
        <v>204</v>
      </c>
      <c r="R28" t="s">
        <v>9</v>
      </c>
      <c r="S28" t="s">
        <v>115</v>
      </c>
      <c r="Y28" t="s">
        <v>205</v>
      </c>
      <c r="AB28" s="51" t="s">
        <v>206</v>
      </c>
      <c r="AC28" s="52">
        <f>(내역서!I27+내역서!I28)</f>
        <v>155972007</v>
      </c>
      <c r="AD28" s="51" t="s">
        <v>207</v>
      </c>
      <c r="AE28" s="53">
        <f>$AC28</f>
        <v>155972007</v>
      </c>
      <c r="CD28" s="47" t="s">
        <v>106</v>
      </c>
    </row>
    <row r="29" spans="2:101" ht="18.399999999999999" customHeight="1" x14ac:dyDescent="0.15">
      <c r="B29" s="46" t="s">
        <v>208</v>
      </c>
      <c r="C29" s="47" t="s">
        <v>9</v>
      </c>
      <c r="D29" s="48">
        <v>1</v>
      </c>
      <c r="E29" s="47" t="s">
        <v>101</v>
      </c>
      <c r="F29" s="48">
        <f t="shared" si="1"/>
        <v>0</v>
      </c>
      <c r="G29" s="48">
        <f t="shared" si="0"/>
        <v>559900000</v>
      </c>
      <c r="H29" s="45"/>
      <c r="I29" s="48">
        <f>TRUNC((I27+I28),0)</f>
        <v>155972007</v>
      </c>
      <c r="J29" s="45"/>
      <c r="K29" s="48">
        <f>TRUNC((K27+K28),0)</f>
        <v>194579207</v>
      </c>
      <c r="L29" s="45"/>
      <c r="M29" s="48">
        <f>TRUNC((M27+M28),0)</f>
        <v>209348786</v>
      </c>
      <c r="N29" s="49" t="s">
        <v>9</v>
      </c>
      <c r="O29" t="s">
        <v>9</v>
      </c>
      <c r="Q29" t="s">
        <v>209</v>
      </c>
      <c r="R29" t="s">
        <v>200</v>
      </c>
      <c r="S29" t="s">
        <v>115</v>
      </c>
      <c r="Y29" t="s">
        <v>210</v>
      </c>
      <c r="AB29" s="51" t="s">
        <v>195</v>
      </c>
      <c r="AC29" s="52">
        <f>(내역서!K27+내역서!K28)</f>
        <v>194579207</v>
      </c>
      <c r="AD29" s="51" t="s">
        <v>196</v>
      </c>
      <c r="AE29" s="53">
        <f>$AC29</f>
        <v>194579207</v>
      </c>
      <c r="CD29" s="47" t="s">
        <v>106</v>
      </c>
    </row>
    <row r="30" spans="2:101" ht="18.399999999999999" customHeight="1" x14ac:dyDescent="0.15">
      <c r="B30" s="46" t="s">
        <v>9</v>
      </c>
      <c r="C30" s="47" t="s">
        <v>9</v>
      </c>
      <c r="D30" s="47"/>
      <c r="E30" s="47" t="s">
        <v>9</v>
      </c>
      <c r="F30" s="48">
        <f t="shared" si="1"/>
        <v>0</v>
      </c>
      <c r="G30" s="48">
        <f t="shared" si="0"/>
        <v>0</v>
      </c>
      <c r="H30" s="45"/>
      <c r="I30" s="48">
        <v>0</v>
      </c>
      <c r="J30" s="45"/>
      <c r="K30" s="48">
        <v>0</v>
      </c>
      <c r="L30" s="45"/>
      <c r="M30" s="48">
        <v>0</v>
      </c>
      <c r="N30" s="49" t="s">
        <v>9</v>
      </c>
      <c r="O30" t="s">
        <v>9</v>
      </c>
      <c r="Q30" t="s">
        <v>211</v>
      </c>
      <c r="R30" t="s">
        <v>212</v>
      </c>
      <c r="S30" t="s">
        <v>9</v>
      </c>
      <c r="AB30" s="51" t="s">
        <v>117</v>
      </c>
      <c r="AC30" s="52">
        <f>(내역서!M27+내역서!M28)</f>
        <v>209348786</v>
      </c>
      <c r="AD30" s="51" t="s">
        <v>118</v>
      </c>
      <c r="AE30" s="53">
        <f>$AC30</f>
        <v>209348786</v>
      </c>
      <c r="CD30" s="47" t="s">
        <v>9</v>
      </c>
    </row>
    <row r="31" spans="2:101" ht="18.399999999999999" customHeight="1" x14ac:dyDescent="0.15">
      <c r="B31" s="46" t="s">
        <v>213</v>
      </c>
      <c r="C31" s="47" t="s">
        <v>9</v>
      </c>
      <c r="D31" s="48">
        <v>1</v>
      </c>
      <c r="E31" s="47" t="s">
        <v>101</v>
      </c>
      <c r="F31" s="45"/>
      <c r="G31" s="48">
        <f t="shared" si="0"/>
        <v>335329058</v>
      </c>
      <c r="H31" s="45"/>
      <c r="I31" s="48">
        <f>TRUNC(I32+I33+I34+I35+I36+I37+I38+I39,0)</f>
        <v>155972007</v>
      </c>
      <c r="J31" s="45"/>
      <c r="K31" s="48">
        <f>TRUNC(K32+K33+K34+K35+K36+K37+K38+K39,0)</f>
        <v>162827789</v>
      </c>
      <c r="L31" s="45"/>
      <c r="M31" s="48">
        <f>TRUNC(M32+M33+M34+M35+M36+M37+M38+M39,0)</f>
        <v>16529262</v>
      </c>
      <c r="N31" s="49" t="s">
        <v>9</v>
      </c>
      <c r="O31" t="s">
        <v>9</v>
      </c>
      <c r="P31" t="s">
        <v>109</v>
      </c>
      <c r="BM31" s="54"/>
      <c r="CW31" s="47" t="s">
        <v>9</v>
      </c>
    </row>
    <row r="32" spans="2:101" ht="18.399999999999999" customHeight="1" x14ac:dyDescent="0.15">
      <c r="B32" s="46" t="s">
        <v>214</v>
      </c>
      <c r="C32" s="47" t="s">
        <v>9</v>
      </c>
      <c r="D32" s="48">
        <v>1</v>
      </c>
      <c r="E32" s="47" t="s">
        <v>101</v>
      </c>
      <c r="F32" s="48">
        <f t="shared" ref="F32:F40" si="3">H32+J32+L32</f>
        <v>173795887</v>
      </c>
      <c r="G32" s="48">
        <f t="shared" si="0"/>
        <v>173795887</v>
      </c>
      <c r="H32" s="48">
        <f>I41</f>
        <v>108874818</v>
      </c>
      <c r="I32" s="48">
        <f t="shared" ref="I32:I39" si="4">TRUNC(H32*D32,0)</f>
        <v>108874818</v>
      </c>
      <c r="J32" s="48">
        <f>K41</f>
        <v>62344282</v>
      </c>
      <c r="K32" s="48">
        <f t="shared" ref="K32:K39" si="5">TRUNC(J32*D32,0)</f>
        <v>62344282</v>
      </c>
      <c r="L32" s="48">
        <f>M41</f>
        <v>2576787</v>
      </c>
      <c r="M32" s="48">
        <f t="shared" ref="M32:M39" si="6">TRUNC(L32*D32,0)</f>
        <v>2576787</v>
      </c>
      <c r="N32" s="49" t="s">
        <v>9</v>
      </c>
      <c r="O32" t="s">
        <v>9</v>
      </c>
      <c r="Q32" t="s">
        <v>105</v>
      </c>
      <c r="R32" t="s">
        <v>9</v>
      </c>
      <c r="S32" t="s">
        <v>215</v>
      </c>
      <c r="BK32" s="50"/>
      <c r="BM32" s="54"/>
      <c r="CD32" s="47" t="s">
        <v>9</v>
      </c>
    </row>
    <row r="33" spans="2:101" ht="18.399999999999999" customHeight="1" x14ac:dyDescent="0.15">
      <c r="B33" s="46" t="s">
        <v>216</v>
      </c>
      <c r="C33" s="47" t="s">
        <v>9</v>
      </c>
      <c r="D33" s="48">
        <v>1</v>
      </c>
      <c r="E33" s="47" t="s">
        <v>101</v>
      </c>
      <c r="F33" s="48">
        <f t="shared" si="3"/>
        <v>10168609</v>
      </c>
      <c r="G33" s="48">
        <f t="shared" si="0"/>
        <v>10168609</v>
      </c>
      <c r="H33" s="48">
        <f>I55</f>
        <v>2117071</v>
      </c>
      <c r="I33" s="48">
        <f t="shared" si="4"/>
        <v>2117071</v>
      </c>
      <c r="J33" s="48">
        <f>K55</f>
        <v>7808406</v>
      </c>
      <c r="K33" s="48">
        <f t="shared" si="5"/>
        <v>7808406</v>
      </c>
      <c r="L33" s="48">
        <f>M55</f>
        <v>243132</v>
      </c>
      <c r="M33" s="48">
        <f t="shared" si="6"/>
        <v>243132</v>
      </c>
      <c r="N33" s="49" t="s">
        <v>9</v>
      </c>
      <c r="O33" t="s">
        <v>9</v>
      </c>
      <c r="Q33" t="s">
        <v>108</v>
      </c>
      <c r="R33" t="s">
        <v>9</v>
      </c>
      <c r="S33" t="s">
        <v>217</v>
      </c>
      <c r="BK33" s="50"/>
      <c r="CD33" s="47" t="s">
        <v>9</v>
      </c>
    </row>
    <row r="34" spans="2:101" ht="18.399999999999999" customHeight="1" x14ac:dyDescent="0.15">
      <c r="B34" s="46" t="s">
        <v>218</v>
      </c>
      <c r="C34" s="47" t="s">
        <v>9</v>
      </c>
      <c r="D34" s="48">
        <v>1</v>
      </c>
      <c r="E34" s="47" t="s">
        <v>101</v>
      </c>
      <c r="F34" s="48">
        <f t="shared" si="3"/>
        <v>7431495</v>
      </c>
      <c r="G34" s="48">
        <f t="shared" si="0"/>
        <v>7431495</v>
      </c>
      <c r="H34" s="48">
        <f>I66</f>
        <v>2389169</v>
      </c>
      <c r="I34" s="48">
        <f t="shared" si="4"/>
        <v>2389169</v>
      </c>
      <c r="J34" s="48">
        <f>K66</f>
        <v>4880820</v>
      </c>
      <c r="K34" s="48">
        <f t="shared" si="5"/>
        <v>4880820</v>
      </c>
      <c r="L34" s="48">
        <f>M66</f>
        <v>161506</v>
      </c>
      <c r="M34" s="48">
        <f t="shared" si="6"/>
        <v>161506</v>
      </c>
      <c r="N34" s="49" t="s">
        <v>9</v>
      </c>
      <c r="O34" t="s">
        <v>9</v>
      </c>
      <c r="Q34" t="s">
        <v>114</v>
      </c>
      <c r="R34" t="s">
        <v>9</v>
      </c>
      <c r="S34" t="s">
        <v>219</v>
      </c>
      <c r="BK34" s="50"/>
      <c r="CD34" s="47" t="s">
        <v>9</v>
      </c>
    </row>
    <row r="35" spans="2:101" ht="18.399999999999999" customHeight="1" x14ac:dyDescent="0.15">
      <c r="B35" s="46" t="s">
        <v>220</v>
      </c>
      <c r="C35" s="47" t="s">
        <v>9</v>
      </c>
      <c r="D35" s="48">
        <v>1</v>
      </c>
      <c r="E35" s="47" t="s">
        <v>101</v>
      </c>
      <c r="F35" s="48">
        <f t="shared" si="3"/>
        <v>1655239</v>
      </c>
      <c r="G35" s="48">
        <f t="shared" si="0"/>
        <v>1655239</v>
      </c>
      <c r="H35" s="48">
        <f>I78</f>
        <v>1069646</v>
      </c>
      <c r="I35" s="48">
        <f t="shared" si="4"/>
        <v>1069646</v>
      </c>
      <c r="J35" s="48">
        <f>K78</f>
        <v>569732</v>
      </c>
      <c r="K35" s="48">
        <f t="shared" si="5"/>
        <v>569732</v>
      </c>
      <c r="L35" s="48">
        <f>M78</f>
        <v>15861</v>
      </c>
      <c r="M35" s="48">
        <f t="shared" si="6"/>
        <v>15861</v>
      </c>
      <c r="N35" s="49" t="s">
        <v>9</v>
      </c>
      <c r="O35" t="s">
        <v>9</v>
      </c>
      <c r="Q35" t="s">
        <v>121</v>
      </c>
      <c r="R35" t="s">
        <v>9</v>
      </c>
      <c r="S35" t="s">
        <v>221</v>
      </c>
      <c r="BK35" s="50"/>
      <c r="CD35" s="47" t="s">
        <v>9</v>
      </c>
    </row>
    <row r="36" spans="2:101" ht="18.399999999999999" customHeight="1" x14ac:dyDescent="0.15">
      <c r="B36" s="46" t="s">
        <v>222</v>
      </c>
      <c r="C36" s="47" t="s">
        <v>9</v>
      </c>
      <c r="D36" s="48">
        <v>1</v>
      </c>
      <c r="E36" s="47" t="s">
        <v>101</v>
      </c>
      <c r="F36" s="48">
        <f t="shared" si="3"/>
        <v>41827208</v>
      </c>
      <c r="G36" s="48">
        <f t="shared" si="0"/>
        <v>41827208</v>
      </c>
      <c r="H36" s="48">
        <f>I86</f>
        <v>24904471</v>
      </c>
      <c r="I36" s="48">
        <f t="shared" si="4"/>
        <v>24904471</v>
      </c>
      <c r="J36" s="48">
        <f>K86</f>
        <v>16367866</v>
      </c>
      <c r="K36" s="48">
        <f t="shared" si="5"/>
        <v>16367866</v>
      </c>
      <c r="L36" s="48">
        <f>M86</f>
        <v>554871</v>
      </c>
      <c r="M36" s="48">
        <f t="shared" si="6"/>
        <v>554871</v>
      </c>
      <c r="N36" s="49" t="s">
        <v>9</v>
      </c>
      <c r="O36" t="s">
        <v>9</v>
      </c>
      <c r="Q36" t="s">
        <v>126</v>
      </c>
      <c r="R36" t="s">
        <v>9</v>
      </c>
      <c r="S36" t="s">
        <v>223</v>
      </c>
      <c r="BK36" s="50"/>
      <c r="BM36">
        <f>SUM(G32:G38,G118,G119,G124,G126)/G31</f>
        <v>0.80650038088855391</v>
      </c>
      <c r="CD36" s="47" t="s">
        <v>9</v>
      </c>
    </row>
    <row r="37" spans="2:101" ht="18.399999999999999" customHeight="1" x14ac:dyDescent="0.15">
      <c r="B37" s="46" t="s">
        <v>224</v>
      </c>
      <c r="C37" s="47" t="s">
        <v>9</v>
      </c>
      <c r="D37" s="48">
        <v>1</v>
      </c>
      <c r="E37" s="47" t="s">
        <v>101</v>
      </c>
      <c r="F37" s="48">
        <f t="shared" si="3"/>
        <v>15980513</v>
      </c>
      <c r="G37" s="48">
        <f t="shared" si="0"/>
        <v>15980513</v>
      </c>
      <c r="H37" s="48">
        <f>I97</f>
        <v>9739656</v>
      </c>
      <c r="I37" s="48">
        <f t="shared" si="4"/>
        <v>9739656</v>
      </c>
      <c r="J37" s="48">
        <f>K97</f>
        <v>6047009</v>
      </c>
      <c r="K37" s="48">
        <f t="shared" si="5"/>
        <v>6047009</v>
      </c>
      <c r="L37" s="48">
        <f>M97</f>
        <v>193848</v>
      </c>
      <c r="M37" s="48">
        <f t="shared" si="6"/>
        <v>193848</v>
      </c>
      <c r="N37" s="49" t="s">
        <v>9</v>
      </c>
      <c r="O37" t="s">
        <v>9</v>
      </c>
      <c r="Q37" t="s">
        <v>130</v>
      </c>
      <c r="R37" t="s">
        <v>9</v>
      </c>
      <c r="S37" t="s">
        <v>225</v>
      </c>
      <c r="BK37" s="50"/>
      <c r="CD37" s="47" t="s">
        <v>9</v>
      </c>
    </row>
    <row r="38" spans="2:101" ht="18.399999999999999" customHeight="1" x14ac:dyDescent="0.15">
      <c r="B38" s="46" t="s">
        <v>226</v>
      </c>
      <c r="C38" s="47" t="s">
        <v>9</v>
      </c>
      <c r="D38" s="48">
        <v>1</v>
      </c>
      <c r="E38" s="47" t="s">
        <v>101</v>
      </c>
      <c r="F38" s="48">
        <f t="shared" si="3"/>
        <v>2014332</v>
      </c>
      <c r="G38" s="48">
        <f t="shared" si="0"/>
        <v>2014332</v>
      </c>
      <c r="H38" s="48">
        <f>I109</f>
        <v>1270921</v>
      </c>
      <c r="I38" s="48">
        <f t="shared" si="4"/>
        <v>1270921</v>
      </c>
      <c r="J38" s="48">
        <f>K109</f>
        <v>720854</v>
      </c>
      <c r="K38" s="48">
        <f t="shared" si="5"/>
        <v>720854</v>
      </c>
      <c r="L38" s="48">
        <f>M109</f>
        <v>22557</v>
      </c>
      <c r="M38" s="48">
        <f t="shared" si="6"/>
        <v>22557</v>
      </c>
      <c r="N38" s="49" t="s">
        <v>9</v>
      </c>
      <c r="O38" t="s">
        <v>9</v>
      </c>
      <c r="Q38" t="s">
        <v>134</v>
      </c>
      <c r="R38" t="s">
        <v>9</v>
      </c>
      <c r="S38" t="s">
        <v>227</v>
      </c>
      <c r="BK38" s="50"/>
      <c r="CD38" s="47" t="s">
        <v>9</v>
      </c>
    </row>
    <row r="39" spans="2:101" ht="18.399999999999999" customHeight="1" x14ac:dyDescent="0.15">
      <c r="B39" s="46" t="s">
        <v>228</v>
      </c>
      <c r="C39" s="47" t="s">
        <v>9</v>
      </c>
      <c r="D39" s="48">
        <v>1</v>
      </c>
      <c r="E39" s="47" t="s">
        <v>101</v>
      </c>
      <c r="F39" s="48">
        <f t="shared" si="3"/>
        <v>82455775</v>
      </c>
      <c r="G39" s="48">
        <f t="shared" si="0"/>
        <v>82455775</v>
      </c>
      <c r="H39" s="48">
        <f>I117</f>
        <v>5606255</v>
      </c>
      <c r="I39" s="48">
        <f t="shared" si="4"/>
        <v>5606255</v>
      </c>
      <c r="J39" s="48">
        <f>K117</f>
        <v>64088820</v>
      </c>
      <c r="K39" s="48">
        <f t="shared" si="5"/>
        <v>64088820</v>
      </c>
      <c r="L39" s="48">
        <f>M117</f>
        <v>12760700</v>
      </c>
      <c r="M39" s="48">
        <f t="shared" si="6"/>
        <v>12760700</v>
      </c>
      <c r="N39" s="49" t="s">
        <v>9</v>
      </c>
      <c r="O39" t="s">
        <v>9</v>
      </c>
      <c r="Q39" t="s">
        <v>138</v>
      </c>
      <c r="R39" t="s">
        <v>9</v>
      </c>
      <c r="S39" t="s">
        <v>229</v>
      </c>
      <c r="BK39" s="50"/>
      <c r="CD39" s="47" t="s">
        <v>9</v>
      </c>
    </row>
    <row r="40" spans="2:101" ht="18.399999999999999" customHeight="1" x14ac:dyDescent="0.15">
      <c r="B40" s="46" t="s">
        <v>9</v>
      </c>
      <c r="C40" s="47" t="s">
        <v>9</v>
      </c>
      <c r="D40" s="47"/>
      <c r="E40" s="47" t="s">
        <v>9</v>
      </c>
      <c r="F40" s="48">
        <f t="shared" si="3"/>
        <v>0</v>
      </c>
      <c r="G40" s="48">
        <f t="shared" si="0"/>
        <v>0</v>
      </c>
      <c r="H40" s="45"/>
      <c r="I40" s="48">
        <v>0</v>
      </c>
      <c r="J40" s="45"/>
      <c r="K40" s="48">
        <v>0</v>
      </c>
      <c r="L40" s="45"/>
      <c r="M40" s="48">
        <v>0</v>
      </c>
      <c r="N40" s="49" t="s">
        <v>9</v>
      </c>
      <c r="O40" t="s">
        <v>9</v>
      </c>
      <c r="Q40" t="s">
        <v>142</v>
      </c>
      <c r="R40" t="s">
        <v>9</v>
      </c>
      <c r="S40" t="s">
        <v>9</v>
      </c>
      <c r="CD40" s="47" t="s">
        <v>9</v>
      </c>
    </row>
    <row r="41" spans="2:101" ht="18.399999999999999" customHeight="1" x14ac:dyDescent="0.15">
      <c r="B41" s="46" t="s">
        <v>214</v>
      </c>
      <c r="C41" s="47" t="s">
        <v>9</v>
      </c>
      <c r="D41" s="48">
        <v>1</v>
      </c>
      <c r="E41" s="47" t="s">
        <v>101</v>
      </c>
      <c r="F41" s="45"/>
      <c r="G41" s="48">
        <f t="shared" si="0"/>
        <v>173795887</v>
      </c>
      <c r="H41" s="45"/>
      <c r="I41" s="48">
        <f>TRUNC(I44+I45+I47+I48+I51+I52+I53,0)</f>
        <v>108874818</v>
      </c>
      <c r="J41" s="45"/>
      <c r="K41" s="48">
        <f>TRUNC(K44+K45+K47+K48+K51+K52+K53,0)</f>
        <v>62344282</v>
      </c>
      <c r="L41" s="45"/>
      <c r="M41" s="48">
        <f>TRUNC(M44+M45+M47+M48+M51+M52+M53,0)</f>
        <v>2576787</v>
      </c>
      <c r="N41" s="49" t="s">
        <v>9</v>
      </c>
      <c r="O41" t="s">
        <v>9</v>
      </c>
      <c r="P41" t="s">
        <v>215</v>
      </c>
      <c r="CW41" s="47" t="s">
        <v>9</v>
      </c>
    </row>
    <row r="42" spans="2:101" ht="18.399999999999999" customHeight="1" x14ac:dyDescent="0.15">
      <c r="B42" s="46" t="s">
        <v>230</v>
      </c>
      <c r="C42" s="47" t="s">
        <v>9</v>
      </c>
      <c r="D42" s="47"/>
      <c r="E42" s="47" t="s">
        <v>9</v>
      </c>
      <c r="F42" s="48">
        <f t="shared" ref="F42:F54" si="7">H42+J42+L42</f>
        <v>0</v>
      </c>
      <c r="G42" s="48">
        <f t="shared" si="0"/>
        <v>166120702</v>
      </c>
      <c r="H42" s="45"/>
      <c r="I42" s="48">
        <f>TRUNC(I44+I45+I47+I48,0)</f>
        <v>107499453</v>
      </c>
      <c r="J42" s="45"/>
      <c r="K42" s="48">
        <f>TRUNC(K44+K45+K47+K48,0)</f>
        <v>57073747</v>
      </c>
      <c r="L42" s="45"/>
      <c r="M42" s="48">
        <f>TRUNC(M44+M45+M47+M48,0)</f>
        <v>1547502</v>
      </c>
      <c r="N42" s="49" t="s">
        <v>9</v>
      </c>
      <c r="O42" t="s">
        <v>9</v>
      </c>
      <c r="Q42" t="s">
        <v>105</v>
      </c>
      <c r="R42" t="s">
        <v>9</v>
      </c>
      <c r="S42" t="s">
        <v>9</v>
      </c>
      <c r="CD42" s="47" t="s">
        <v>231</v>
      </c>
    </row>
    <row r="43" spans="2:101" ht="18.399999999999999" customHeight="1" x14ac:dyDescent="0.15">
      <c r="B43" s="46" t="s">
        <v>232</v>
      </c>
      <c r="C43" s="47" t="s">
        <v>9</v>
      </c>
      <c r="D43" s="47"/>
      <c r="E43" s="47" t="s">
        <v>9</v>
      </c>
      <c r="F43" s="48">
        <f t="shared" si="7"/>
        <v>0</v>
      </c>
      <c r="G43" s="48">
        <f t="shared" si="0"/>
        <v>19027906</v>
      </c>
      <c r="H43" s="45"/>
      <c r="I43" s="48">
        <f>TRUNC(I44+I45,0)</f>
        <v>11195608</v>
      </c>
      <c r="J43" s="45"/>
      <c r="K43" s="48">
        <f>TRUNC(K44+K45,0)</f>
        <v>7545513</v>
      </c>
      <c r="L43" s="45"/>
      <c r="M43" s="48">
        <f>TRUNC(M44+M45,0)</f>
        <v>286785</v>
      </c>
      <c r="N43" s="49" t="s">
        <v>9</v>
      </c>
      <c r="O43" t="s">
        <v>9</v>
      </c>
      <c r="Q43" t="s">
        <v>108</v>
      </c>
      <c r="R43" t="s">
        <v>9</v>
      </c>
      <c r="S43" t="s">
        <v>9</v>
      </c>
      <c r="CD43" s="47" t="s">
        <v>233</v>
      </c>
    </row>
    <row r="44" spans="2:101" ht="18.399999999999999" customHeight="1" x14ac:dyDescent="0.15">
      <c r="B44" s="46" t="s">
        <v>234</v>
      </c>
      <c r="C44" s="47" t="s">
        <v>235</v>
      </c>
      <c r="D44" s="47">
        <v>56.66</v>
      </c>
      <c r="E44" s="47" t="s">
        <v>236</v>
      </c>
      <c r="F44" s="48">
        <f t="shared" si="7"/>
        <v>236088</v>
      </c>
      <c r="G44" s="48">
        <f t="shared" si="0"/>
        <v>13376746</v>
      </c>
      <c r="H44" s="48">
        <f>[1]일위대가목록!F24</f>
        <v>138800</v>
      </c>
      <c r="I44" s="48">
        <f>TRUNC(H44*D44,0)</f>
        <v>7864408</v>
      </c>
      <c r="J44" s="48">
        <f>[1]일위대가목록!G24</f>
        <v>93547</v>
      </c>
      <c r="K44" s="48">
        <f>TRUNC(J44*D44,0)</f>
        <v>5300373</v>
      </c>
      <c r="L44" s="48">
        <f>[1]일위대가목록!H24</f>
        <v>3741</v>
      </c>
      <c r="M44" s="48">
        <f>TRUNC(L44*D44,0)</f>
        <v>211965</v>
      </c>
      <c r="N44" s="49" t="s">
        <v>237</v>
      </c>
      <c r="O44" t="s">
        <v>238</v>
      </c>
      <c r="Q44" t="s">
        <v>114</v>
      </c>
      <c r="R44" t="s">
        <v>9</v>
      </c>
      <c r="S44" t="s">
        <v>239</v>
      </c>
      <c r="U44" t="s">
        <v>240</v>
      </c>
      <c r="BK44" s="50"/>
      <c r="CD44" s="47" t="s">
        <v>241</v>
      </c>
    </row>
    <row r="45" spans="2:101" ht="18.399999999999999" customHeight="1" x14ac:dyDescent="0.15">
      <c r="B45" s="46" t="s">
        <v>234</v>
      </c>
      <c r="C45" s="47" t="s">
        <v>242</v>
      </c>
      <c r="D45" s="55">
        <v>20</v>
      </c>
      <c r="E45" s="47" t="s">
        <v>236</v>
      </c>
      <c r="F45" s="48">
        <f t="shared" si="7"/>
        <v>282558</v>
      </c>
      <c r="G45" s="48">
        <f t="shared" si="0"/>
        <v>5651160</v>
      </c>
      <c r="H45" s="48">
        <f>[1]일위대가목록!F25</f>
        <v>166560</v>
      </c>
      <c r="I45" s="48">
        <f>TRUNC(H45*D45,0)</f>
        <v>3331200</v>
      </c>
      <c r="J45" s="48">
        <f>[1]일위대가목록!G25</f>
        <v>112257</v>
      </c>
      <c r="K45" s="48">
        <f>TRUNC(J45*D45,0)</f>
        <v>2245140</v>
      </c>
      <c r="L45" s="48">
        <f>[1]일위대가목록!H25</f>
        <v>3741</v>
      </c>
      <c r="M45" s="48">
        <f>TRUNC(L45*D45,0)</f>
        <v>74820</v>
      </c>
      <c r="N45" s="49" t="s">
        <v>243</v>
      </c>
      <c r="O45" t="s">
        <v>238</v>
      </c>
      <c r="Q45" t="s">
        <v>121</v>
      </c>
      <c r="R45" t="s">
        <v>9</v>
      </c>
      <c r="S45" t="s">
        <v>244</v>
      </c>
      <c r="U45" t="s">
        <v>240</v>
      </c>
      <c r="BK45" s="50"/>
      <c r="CD45" s="47" t="s">
        <v>241</v>
      </c>
    </row>
    <row r="46" spans="2:101" ht="18.399999999999999" customHeight="1" x14ac:dyDescent="0.15">
      <c r="B46" s="46" t="s">
        <v>245</v>
      </c>
      <c r="C46" s="47" t="s">
        <v>246</v>
      </c>
      <c r="D46" s="47"/>
      <c r="E46" s="47" t="s">
        <v>9</v>
      </c>
      <c r="F46" s="48">
        <f t="shared" si="7"/>
        <v>0</v>
      </c>
      <c r="G46" s="48">
        <f t="shared" si="0"/>
        <v>147092796</v>
      </c>
      <c r="H46" s="45"/>
      <c r="I46" s="48">
        <f>TRUNC(I47+I48,0)</f>
        <v>96303845</v>
      </c>
      <c r="J46" s="45"/>
      <c r="K46" s="48">
        <f>TRUNC(K47+K48,0)</f>
        <v>49528234</v>
      </c>
      <c r="L46" s="45"/>
      <c r="M46" s="48">
        <f>TRUNC(M47+M48,0)</f>
        <v>1260717</v>
      </c>
      <c r="N46" s="49" t="s">
        <v>9</v>
      </c>
      <c r="O46" t="s">
        <v>9</v>
      </c>
      <c r="Q46" t="s">
        <v>126</v>
      </c>
      <c r="R46" t="s">
        <v>9</v>
      </c>
      <c r="S46" t="s">
        <v>9</v>
      </c>
      <c r="CD46" s="47" t="s">
        <v>233</v>
      </c>
    </row>
    <row r="47" spans="2:101" ht="18.399999999999999" customHeight="1" x14ac:dyDescent="0.15">
      <c r="B47" s="56" t="s">
        <v>234</v>
      </c>
      <c r="C47" s="57" t="s">
        <v>247</v>
      </c>
      <c r="D47" s="58">
        <v>75</v>
      </c>
      <c r="E47" s="57" t="s">
        <v>236</v>
      </c>
      <c r="F47" s="59">
        <f t="shared" si="7"/>
        <v>387288</v>
      </c>
      <c r="G47" s="59">
        <f t="shared" si="0"/>
        <v>29046600</v>
      </c>
      <c r="H47" s="59">
        <f>[1]일위대가목록!F26</f>
        <v>251125</v>
      </c>
      <c r="I47" s="59">
        <f>TRUNC(H47*D47,0)</f>
        <v>18834375</v>
      </c>
      <c r="J47" s="59">
        <f>[1]일위대가목록!G26</f>
        <v>132422</v>
      </c>
      <c r="K47" s="59">
        <f>TRUNC(J47*D47,0)</f>
        <v>9931650</v>
      </c>
      <c r="L47" s="59">
        <f>[1]일위대가목록!H26</f>
        <v>3741</v>
      </c>
      <c r="M47" s="59">
        <f>TRUNC(L47*D47,0)</f>
        <v>280575</v>
      </c>
      <c r="N47" s="60" t="s">
        <v>248</v>
      </c>
      <c r="O47" t="s">
        <v>238</v>
      </c>
      <c r="Q47" t="s">
        <v>130</v>
      </c>
      <c r="R47" t="s">
        <v>9</v>
      </c>
      <c r="S47" t="s">
        <v>249</v>
      </c>
      <c r="U47" t="s">
        <v>240</v>
      </c>
      <c r="BK47" s="50"/>
      <c r="CD47" s="47" t="s">
        <v>241</v>
      </c>
    </row>
    <row r="48" spans="2:101" ht="18.399999999999999" customHeight="1" x14ac:dyDescent="0.15">
      <c r="B48" s="56" t="s">
        <v>234</v>
      </c>
      <c r="C48" s="57" t="s">
        <v>250</v>
      </c>
      <c r="D48" s="58">
        <v>262</v>
      </c>
      <c r="E48" s="57" t="s">
        <v>236</v>
      </c>
      <c r="F48" s="59">
        <f t="shared" si="7"/>
        <v>450558</v>
      </c>
      <c r="G48" s="59">
        <f t="shared" si="0"/>
        <v>118046196</v>
      </c>
      <c r="H48" s="59">
        <f>[1]일위대가목록!F27</f>
        <v>295685</v>
      </c>
      <c r="I48" s="59">
        <f>TRUNC(H48*D48,0)</f>
        <v>77469470</v>
      </c>
      <c r="J48" s="59">
        <f>[1]일위대가목록!G27</f>
        <v>151132</v>
      </c>
      <c r="K48" s="59">
        <f>TRUNC(J48*D48,0)</f>
        <v>39596584</v>
      </c>
      <c r="L48" s="59">
        <f>[1]일위대가목록!H27</f>
        <v>3741</v>
      </c>
      <c r="M48" s="59">
        <f>TRUNC(L48*D48,0)</f>
        <v>980142</v>
      </c>
      <c r="N48" s="60" t="s">
        <v>251</v>
      </c>
      <c r="O48" t="s">
        <v>238</v>
      </c>
      <c r="Q48" t="s">
        <v>134</v>
      </c>
      <c r="R48" t="s">
        <v>9</v>
      </c>
      <c r="S48" t="s">
        <v>252</v>
      </c>
      <c r="U48" t="s">
        <v>240</v>
      </c>
      <c r="BK48" s="50"/>
      <c r="CD48" s="47" t="s">
        <v>241</v>
      </c>
    </row>
    <row r="49" spans="2:101" ht="18.399999999999999" customHeight="1" x14ac:dyDescent="0.15">
      <c r="B49" s="46" t="s">
        <v>253</v>
      </c>
      <c r="C49" s="47" t="s">
        <v>9</v>
      </c>
      <c r="D49" s="47"/>
      <c r="E49" s="47" t="s">
        <v>9</v>
      </c>
      <c r="F49" s="48">
        <f t="shared" si="7"/>
        <v>0</v>
      </c>
      <c r="G49" s="48">
        <f t="shared" si="0"/>
        <v>7675185</v>
      </c>
      <c r="H49" s="45"/>
      <c r="I49" s="48">
        <f>TRUNC(I51+I52+I53,0)</f>
        <v>1375365</v>
      </c>
      <c r="J49" s="45"/>
      <c r="K49" s="48">
        <f>TRUNC(K51+K52+K53,0)</f>
        <v>5270535</v>
      </c>
      <c r="L49" s="45"/>
      <c r="M49" s="48">
        <f>TRUNC(M51+M52+M53,0)</f>
        <v>1029285</v>
      </c>
      <c r="N49" s="49" t="s">
        <v>9</v>
      </c>
      <c r="O49" t="s">
        <v>9</v>
      </c>
      <c r="Q49" t="s">
        <v>138</v>
      </c>
      <c r="R49" t="s">
        <v>9</v>
      </c>
      <c r="S49" t="s">
        <v>9</v>
      </c>
      <c r="CD49" s="47" t="s">
        <v>231</v>
      </c>
    </row>
    <row r="50" spans="2:101" ht="18.399999999999999" customHeight="1" x14ac:dyDescent="0.15">
      <c r="B50" s="46" t="s">
        <v>254</v>
      </c>
      <c r="C50" s="47" t="s">
        <v>9</v>
      </c>
      <c r="D50" s="47"/>
      <c r="E50" s="47" t="s">
        <v>9</v>
      </c>
      <c r="F50" s="48">
        <f t="shared" si="7"/>
        <v>0</v>
      </c>
      <c r="G50" s="48">
        <f t="shared" si="0"/>
        <v>7675185</v>
      </c>
      <c r="H50" s="45"/>
      <c r="I50" s="48">
        <f>TRUNC(I51+I52+I53,0)</f>
        <v>1375365</v>
      </c>
      <c r="J50" s="45"/>
      <c r="K50" s="48">
        <f>TRUNC(K51+K52+K53,0)</f>
        <v>5270535</v>
      </c>
      <c r="L50" s="45"/>
      <c r="M50" s="48">
        <f>TRUNC(M51+M52+M53,0)</f>
        <v>1029285</v>
      </c>
      <c r="N50" s="49" t="s">
        <v>9</v>
      </c>
      <c r="O50" t="s">
        <v>9</v>
      </c>
      <c r="Q50" t="s">
        <v>142</v>
      </c>
      <c r="R50" t="s">
        <v>9</v>
      </c>
      <c r="S50" t="s">
        <v>9</v>
      </c>
      <c r="CD50" s="47" t="s">
        <v>233</v>
      </c>
    </row>
    <row r="51" spans="2:101" ht="18.399999999999999" customHeight="1" x14ac:dyDescent="0.15">
      <c r="B51" s="46" t="s">
        <v>255</v>
      </c>
      <c r="C51" s="47" t="s">
        <v>256</v>
      </c>
      <c r="D51" s="55">
        <v>45</v>
      </c>
      <c r="E51" s="47" t="s">
        <v>257</v>
      </c>
      <c r="F51" s="48">
        <f t="shared" si="7"/>
        <v>131397</v>
      </c>
      <c r="G51" s="48">
        <f t="shared" si="0"/>
        <v>5912865</v>
      </c>
      <c r="H51" s="48">
        <f>[1]일위대가목록!F17</f>
        <v>14669</v>
      </c>
      <c r="I51" s="48">
        <f>TRUNC(H51*D51,0)</f>
        <v>660105</v>
      </c>
      <c r="J51" s="48">
        <f>[1]일위대가목록!G17</f>
        <v>93855</v>
      </c>
      <c r="K51" s="48">
        <f>TRUNC(J51*D51,0)</f>
        <v>4223475</v>
      </c>
      <c r="L51" s="48">
        <f>[1]일위대가목록!H17</f>
        <v>22873</v>
      </c>
      <c r="M51" s="48">
        <f>TRUNC(L51*D51,0)</f>
        <v>1029285</v>
      </c>
      <c r="N51" s="49" t="s">
        <v>258</v>
      </c>
      <c r="O51" t="s">
        <v>259</v>
      </c>
      <c r="Q51" t="s">
        <v>147</v>
      </c>
      <c r="R51" t="s">
        <v>9</v>
      </c>
      <c r="S51" t="s">
        <v>260</v>
      </c>
      <c r="U51" t="s">
        <v>115</v>
      </c>
      <c r="BK51" s="50"/>
      <c r="CD51" s="47" t="s">
        <v>241</v>
      </c>
    </row>
    <row r="52" spans="2:101" ht="18.399999999999999" customHeight="1" x14ac:dyDescent="0.15">
      <c r="B52" s="46" t="s">
        <v>261</v>
      </c>
      <c r="C52" s="47" t="s">
        <v>262</v>
      </c>
      <c r="D52" s="48">
        <v>300</v>
      </c>
      <c r="E52" s="47" t="s">
        <v>263</v>
      </c>
      <c r="F52" s="48">
        <f t="shared" si="7"/>
        <v>400</v>
      </c>
      <c r="G52" s="48">
        <f t="shared" si="0"/>
        <v>120000</v>
      </c>
      <c r="H52" s="48">
        <f>[1]자재조서!E16</f>
        <v>400</v>
      </c>
      <c r="I52" s="48">
        <f>TRUNC(H52*D52,0)</f>
        <v>120000</v>
      </c>
      <c r="J52" s="48">
        <v>0</v>
      </c>
      <c r="K52" s="48"/>
      <c r="L52" s="48">
        <v>0</v>
      </c>
      <c r="M52" s="48"/>
      <c r="N52" s="49" t="s">
        <v>264</v>
      </c>
      <c r="O52" t="s">
        <v>9</v>
      </c>
      <c r="Q52" t="s">
        <v>152</v>
      </c>
      <c r="R52" t="s">
        <v>9</v>
      </c>
      <c r="S52" t="s">
        <v>264</v>
      </c>
      <c r="BK52" s="50"/>
      <c r="CD52" s="47" t="s">
        <v>241</v>
      </c>
    </row>
    <row r="53" spans="2:101" ht="18.399999999999999" customHeight="1" x14ac:dyDescent="0.15">
      <c r="B53" s="46" t="s">
        <v>265</v>
      </c>
      <c r="C53" s="47" t="s">
        <v>9</v>
      </c>
      <c r="D53" s="55">
        <v>90</v>
      </c>
      <c r="E53" s="47" t="s">
        <v>236</v>
      </c>
      <c r="F53" s="48">
        <f t="shared" si="7"/>
        <v>18248</v>
      </c>
      <c r="G53" s="48">
        <f t="shared" si="0"/>
        <v>1642320</v>
      </c>
      <c r="H53" s="48">
        <f>[1]일위대가목록!F9</f>
        <v>6614</v>
      </c>
      <c r="I53" s="48">
        <f>TRUNC(H53*D53,0)</f>
        <v>595260</v>
      </c>
      <c r="J53" s="48">
        <f>[1]일위대가목록!G9</f>
        <v>11634</v>
      </c>
      <c r="K53" s="48">
        <f>TRUNC(J53*D53,0)</f>
        <v>1047060</v>
      </c>
      <c r="L53" s="48">
        <f>[1]일위대가목록!H9</f>
        <v>0</v>
      </c>
      <c r="M53" s="48">
        <f>TRUNC(L53*D53,0)</f>
        <v>0</v>
      </c>
      <c r="N53" s="49" t="s">
        <v>266</v>
      </c>
      <c r="O53" t="s">
        <v>267</v>
      </c>
      <c r="Q53" t="s">
        <v>157</v>
      </c>
      <c r="R53" t="s">
        <v>9</v>
      </c>
      <c r="S53" t="s">
        <v>268</v>
      </c>
      <c r="U53" t="s">
        <v>115</v>
      </c>
      <c r="BK53" s="50"/>
      <c r="CD53" s="47" t="s">
        <v>241</v>
      </c>
    </row>
    <row r="54" spans="2:101" ht="18.399999999999999" customHeight="1" x14ac:dyDescent="0.15">
      <c r="B54" s="46" t="s">
        <v>9</v>
      </c>
      <c r="C54" s="47" t="s">
        <v>9</v>
      </c>
      <c r="D54" s="47"/>
      <c r="E54" s="47" t="s">
        <v>9</v>
      </c>
      <c r="F54" s="48">
        <f t="shared" si="7"/>
        <v>0</v>
      </c>
      <c r="G54" s="48">
        <f t="shared" si="0"/>
        <v>0</v>
      </c>
      <c r="H54" s="45"/>
      <c r="I54" s="48">
        <v>0</v>
      </c>
      <c r="J54" s="45"/>
      <c r="K54" s="48">
        <v>0</v>
      </c>
      <c r="L54" s="45"/>
      <c r="M54" s="48">
        <v>0</v>
      </c>
      <c r="N54" s="49" t="s">
        <v>9</v>
      </c>
      <c r="O54" t="s">
        <v>9</v>
      </c>
      <c r="Q54" t="s">
        <v>161</v>
      </c>
      <c r="R54" t="s">
        <v>9</v>
      </c>
      <c r="S54" t="s">
        <v>9</v>
      </c>
      <c r="CD54" s="47" t="s">
        <v>9</v>
      </c>
    </row>
    <row r="55" spans="2:101" ht="18.399999999999999" customHeight="1" x14ac:dyDescent="0.15">
      <c r="B55" s="46" t="s">
        <v>216</v>
      </c>
      <c r="C55" s="47" t="s">
        <v>9</v>
      </c>
      <c r="D55" s="48">
        <v>1</v>
      </c>
      <c r="E55" s="47" t="s">
        <v>101</v>
      </c>
      <c r="F55" s="45"/>
      <c r="G55" s="48">
        <f t="shared" si="0"/>
        <v>10168609</v>
      </c>
      <c r="H55" s="45"/>
      <c r="I55" s="48">
        <f>TRUNC(I58+I59+I61+I63+I64,0)</f>
        <v>2117071</v>
      </c>
      <c r="J55" s="45"/>
      <c r="K55" s="48">
        <f>TRUNC(K58+K59+K61+K63+K64,0)</f>
        <v>7808406</v>
      </c>
      <c r="L55" s="45"/>
      <c r="M55" s="48">
        <f>TRUNC(M58+M59+M61+M63+M64,0)</f>
        <v>243132</v>
      </c>
      <c r="N55" s="49" t="s">
        <v>9</v>
      </c>
      <c r="O55" t="s">
        <v>9</v>
      </c>
      <c r="P55" t="s">
        <v>217</v>
      </c>
      <c r="CW55" s="47" t="s">
        <v>9</v>
      </c>
    </row>
    <row r="56" spans="2:101" ht="18.399999999999999" customHeight="1" x14ac:dyDescent="0.15">
      <c r="B56" s="46" t="s">
        <v>269</v>
      </c>
      <c r="C56" s="47" t="s">
        <v>9</v>
      </c>
      <c r="D56" s="47"/>
      <c r="E56" s="47" t="s">
        <v>9</v>
      </c>
      <c r="F56" s="48">
        <f t="shared" ref="F56:F65" si="8">H56+J56+L56</f>
        <v>0</v>
      </c>
      <c r="G56" s="48">
        <f t="shared" si="0"/>
        <v>10168609</v>
      </c>
      <c r="H56" s="45"/>
      <c r="I56" s="48">
        <f>TRUNC(I58+I59+I61+I63+I64,0)</f>
        <v>2117071</v>
      </c>
      <c r="J56" s="45"/>
      <c r="K56" s="48">
        <f>TRUNC(K58+K59+K61+K63+K64,0)</f>
        <v>7808406</v>
      </c>
      <c r="L56" s="45"/>
      <c r="M56" s="48">
        <f>TRUNC(M58+M59+M61+M63+M64,0)</f>
        <v>243132</v>
      </c>
      <c r="N56" s="49" t="s">
        <v>9</v>
      </c>
      <c r="O56" t="s">
        <v>9</v>
      </c>
      <c r="Q56" t="s">
        <v>105</v>
      </c>
      <c r="R56" t="s">
        <v>9</v>
      </c>
      <c r="S56" t="s">
        <v>9</v>
      </c>
      <c r="CD56" s="47" t="s">
        <v>231</v>
      </c>
    </row>
    <row r="57" spans="2:101" ht="18.399999999999999" customHeight="1" x14ac:dyDescent="0.15">
      <c r="B57" s="46" t="s">
        <v>232</v>
      </c>
      <c r="C57" s="47" t="s">
        <v>9</v>
      </c>
      <c r="D57" s="47"/>
      <c r="E57" s="47" t="s">
        <v>9</v>
      </c>
      <c r="F57" s="48">
        <f t="shared" si="8"/>
        <v>0</v>
      </c>
      <c r="G57" s="48">
        <f t="shared" si="0"/>
        <v>1811552</v>
      </c>
      <c r="H57" s="45"/>
      <c r="I57" s="48">
        <f>TRUNC(I58+I59,0)</f>
        <v>1065428</v>
      </c>
      <c r="J57" s="45"/>
      <c r="K57" s="48">
        <f>TRUNC(K58+K59,0)</f>
        <v>718067</v>
      </c>
      <c r="L57" s="45"/>
      <c r="M57" s="48">
        <f>TRUNC(M58+M59,0)</f>
        <v>28057</v>
      </c>
      <c r="N57" s="49" t="s">
        <v>9</v>
      </c>
      <c r="O57" t="s">
        <v>9</v>
      </c>
      <c r="Q57" t="s">
        <v>108</v>
      </c>
      <c r="R57" t="s">
        <v>9</v>
      </c>
      <c r="S57" t="s">
        <v>9</v>
      </c>
      <c r="CD57" s="47" t="s">
        <v>233</v>
      </c>
    </row>
    <row r="58" spans="2:101" ht="18.399999999999999" customHeight="1" x14ac:dyDescent="0.15">
      <c r="B58" s="46" t="s">
        <v>234</v>
      </c>
      <c r="C58" s="47" t="s">
        <v>235</v>
      </c>
      <c r="D58" s="47">
        <v>6.62</v>
      </c>
      <c r="E58" s="47" t="s">
        <v>236</v>
      </c>
      <c r="F58" s="48">
        <f t="shared" si="8"/>
        <v>236088</v>
      </c>
      <c r="G58" s="48">
        <f t="shared" si="0"/>
        <v>1562902</v>
      </c>
      <c r="H58" s="48">
        <f>[1]일위대가목록!F24</f>
        <v>138800</v>
      </c>
      <c r="I58" s="48">
        <f>TRUNC(H58*D58,0)</f>
        <v>918856</v>
      </c>
      <c r="J58" s="48">
        <f>[1]일위대가목록!G24</f>
        <v>93547</v>
      </c>
      <c r="K58" s="48">
        <f>TRUNC(J58*D58,0)</f>
        <v>619281</v>
      </c>
      <c r="L58" s="48">
        <f>[1]일위대가목록!H24</f>
        <v>3741</v>
      </c>
      <c r="M58" s="48">
        <f>TRUNC(L58*D58,0)</f>
        <v>24765</v>
      </c>
      <c r="N58" s="49" t="s">
        <v>237</v>
      </c>
      <c r="O58" t="s">
        <v>238</v>
      </c>
      <c r="Q58" t="s">
        <v>114</v>
      </c>
      <c r="R58" t="s">
        <v>9</v>
      </c>
      <c r="S58" t="s">
        <v>239</v>
      </c>
      <c r="U58" t="s">
        <v>240</v>
      </c>
      <c r="BK58" s="50"/>
      <c r="CD58" s="47" t="s">
        <v>241</v>
      </c>
    </row>
    <row r="59" spans="2:101" ht="18.399999999999999" customHeight="1" x14ac:dyDescent="0.15">
      <c r="B59" s="46" t="s">
        <v>234</v>
      </c>
      <c r="C59" s="47" t="s">
        <v>242</v>
      </c>
      <c r="D59" s="47">
        <v>0.88</v>
      </c>
      <c r="E59" s="47" t="s">
        <v>236</v>
      </c>
      <c r="F59" s="48">
        <f t="shared" si="8"/>
        <v>282558</v>
      </c>
      <c r="G59" s="48">
        <f t="shared" si="0"/>
        <v>248650</v>
      </c>
      <c r="H59" s="48">
        <f>[1]일위대가목록!F25</f>
        <v>166560</v>
      </c>
      <c r="I59" s="48">
        <f>TRUNC(H59*D59,0)</f>
        <v>146572</v>
      </c>
      <c r="J59" s="48">
        <f>[1]일위대가목록!G25</f>
        <v>112257</v>
      </c>
      <c r="K59" s="48">
        <f>TRUNC(J59*D59,0)</f>
        <v>98786</v>
      </c>
      <c r="L59" s="48">
        <f>[1]일위대가목록!H25</f>
        <v>3741</v>
      </c>
      <c r="M59" s="48">
        <f>TRUNC(L59*D59,0)</f>
        <v>3292</v>
      </c>
      <c r="N59" s="49" t="s">
        <v>243</v>
      </c>
      <c r="O59" t="s">
        <v>238</v>
      </c>
      <c r="Q59" t="s">
        <v>121</v>
      </c>
      <c r="R59" t="s">
        <v>9</v>
      </c>
      <c r="S59" t="s">
        <v>244</v>
      </c>
      <c r="U59" t="s">
        <v>240</v>
      </c>
      <c r="BK59" s="50"/>
      <c r="CD59" s="47" t="s">
        <v>241</v>
      </c>
    </row>
    <row r="60" spans="2:101" ht="18.399999999999999" customHeight="1" x14ac:dyDescent="0.15">
      <c r="B60" s="46" t="s">
        <v>245</v>
      </c>
      <c r="C60" s="47" t="s">
        <v>246</v>
      </c>
      <c r="D60" s="47"/>
      <c r="E60" s="47" t="s">
        <v>9</v>
      </c>
      <c r="F60" s="48">
        <f t="shared" si="8"/>
        <v>0</v>
      </c>
      <c r="G60" s="48">
        <f t="shared" si="0"/>
        <v>1225517</v>
      </c>
      <c r="H60" s="45"/>
      <c r="I60" s="48">
        <f>TRUNC(I61,0)</f>
        <v>804263</v>
      </c>
      <c r="J60" s="45"/>
      <c r="K60" s="48">
        <f>TRUNC(K61,0)</f>
        <v>411079</v>
      </c>
      <c r="L60" s="45"/>
      <c r="M60" s="48">
        <f>TRUNC(M61,0)</f>
        <v>10175</v>
      </c>
      <c r="N60" s="49" t="s">
        <v>9</v>
      </c>
      <c r="O60" t="s">
        <v>9</v>
      </c>
      <c r="Q60" t="s">
        <v>126</v>
      </c>
      <c r="R60" t="s">
        <v>9</v>
      </c>
      <c r="S60" t="s">
        <v>9</v>
      </c>
      <c r="CD60" s="47" t="s">
        <v>233</v>
      </c>
    </row>
    <row r="61" spans="2:101" ht="18.399999999999999" customHeight="1" x14ac:dyDescent="0.15">
      <c r="B61" s="46" t="s">
        <v>234</v>
      </c>
      <c r="C61" s="47" t="s">
        <v>250</v>
      </c>
      <c r="D61" s="47">
        <v>2.72</v>
      </c>
      <c r="E61" s="47" t="s">
        <v>236</v>
      </c>
      <c r="F61" s="48">
        <f t="shared" si="8"/>
        <v>450558</v>
      </c>
      <c r="G61" s="48">
        <f t="shared" si="0"/>
        <v>1225517</v>
      </c>
      <c r="H61" s="48">
        <f>[1]일위대가목록!F27</f>
        <v>295685</v>
      </c>
      <c r="I61" s="48">
        <f>TRUNC(H61*D61,0)</f>
        <v>804263</v>
      </c>
      <c r="J61" s="48">
        <f>[1]일위대가목록!G27</f>
        <v>151132</v>
      </c>
      <c r="K61" s="48">
        <f>TRUNC(J61*D61,0)</f>
        <v>411079</v>
      </c>
      <c r="L61" s="48">
        <f>[1]일위대가목록!H27</f>
        <v>3741</v>
      </c>
      <c r="M61" s="48">
        <f>TRUNC(L61*D61,0)</f>
        <v>10175</v>
      </c>
      <c r="N61" s="49" t="s">
        <v>251</v>
      </c>
      <c r="O61" t="s">
        <v>238</v>
      </c>
      <c r="Q61" t="s">
        <v>130</v>
      </c>
      <c r="R61" t="s">
        <v>9</v>
      </c>
      <c r="S61" t="s">
        <v>252</v>
      </c>
      <c r="U61" t="s">
        <v>240</v>
      </c>
      <c r="BK61" s="50"/>
      <c r="CD61" s="47" t="s">
        <v>241</v>
      </c>
    </row>
    <row r="62" spans="2:101" ht="18.399999999999999" customHeight="1" x14ac:dyDescent="0.15">
      <c r="B62" s="46" t="s">
        <v>270</v>
      </c>
      <c r="C62" s="47" t="s">
        <v>271</v>
      </c>
      <c r="D62" s="47"/>
      <c r="E62" s="47" t="s">
        <v>9</v>
      </c>
      <c r="F62" s="48">
        <f t="shared" si="8"/>
        <v>0</v>
      </c>
      <c r="G62" s="48">
        <f t="shared" si="0"/>
        <v>7131540</v>
      </c>
      <c r="H62" s="45"/>
      <c r="I62" s="48">
        <f>TRUNC(I63+I64,0)</f>
        <v>247380</v>
      </c>
      <c r="J62" s="45"/>
      <c r="K62" s="48">
        <f>TRUNC(K63+K64,0)</f>
        <v>6679260</v>
      </c>
      <c r="L62" s="45"/>
      <c r="M62" s="48">
        <f>TRUNC(M63+M64,0)</f>
        <v>204900</v>
      </c>
      <c r="N62" s="49" t="s">
        <v>9</v>
      </c>
      <c r="O62" t="s">
        <v>9</v>
      </c>
      <c r="Q62" t="s">
        <v>134</v>
      </c>
      <c r="R62" t="s">
        <v>9</v>
      </c>
      <c r="S62" t="s">
        <v>9</v>
      </c>
      <c r="CD62" s="47" t="s">
        <v>233</v>
      </c>
    </row>
    <row r="63" spans="2:101" ht="18.399999999999999" customHeight="1" x14ac:dyDescent="0.15">
      <c r="B63" s="46" t="s">
        <v>272</v>
      </c>
      <c r="C63" s="47" t="s">
        <v>273</v>
      </c>
      <c r="D63" s="55">
        <v>60</v>
      </c>
      <c r="E63" s="47" t="s">
        <v>236</v>
      </c>
      <c r="F63" s="48">
        <f t="shared" si="8"/>
        <v>29460</v>
      </c>
      <c r="G63" s="48">
        <f t="shared" si="0"/>
        <v>1767600</v>
      </c>
      <c r="H63" s="48">
        <f>[1]일위대가목록!F18</f>
        <v>2298</v>
      </c>
      <c r="I63" s="48">
        <f>TRUNC(H63*D63,0)</f>
        <v>137880</v>
      </c>
      <c r="J63" s="48">
        <f>[1]일위대가목록!G18</f>
        <v>27162</v>
      </c>
      <c r="K63" s="48">
        <f>TRUNC(J63*D63,0)</f>
        <v>1629720</v>
      </c>
      <c r="L63" s="48">
        <f>[1]일위대가목록!H18</f>
        <v>0</v>
      </c>
      <c r="M63" s="48">
        <f>TRUNC(L63*D63,0)</f>
        <v>0</v>
      </c>
      <c r="N63" s="49" t="s">
        <v>274</v>
      </c>
      <c r="O63" t="s">
        <v>275</v>
      </c>
      <c r="Q63" t="s">
        <v>138</v>
      </c>
      <c r="R63" t="s">
        <v>9</v>
      </c>
      <c r="S63" t="s">
        <v>276</v>
      </c>
      <c r="U63" t="s">
        <v>115</v>
      </c>
      <c r="BK63" s="50"/>
      <c r="CD63" s="47" t="s">
        <v>241</v>
      </c>
    </row>
    <row r="64" spans="2:101" ht="18.399999999999999" customHeight="1" x14ac:dyDescent="0.15">
      <c r="B64" s="46" t="s">
        <v>277</v>
      </c>
      <c r="C64" s="47" t="s">
        <v>278</v>
      </c>
      <c r="D64" s="55">
        <v>60</v>
      </c>
      <c r="E64" s="47" t="s">
        <v>236</v>
      </c>
      <c r="F64" s="48">
        <f t="shared" si="8"/>
        <v>89399</v>
      </c>
      <c r="G64" s="48">
        <f t="shared" si="0"/>
        <v>5363940</v>
      </c>
      <c r="H64" s="48">
        <f>[1]일위대가목록!F7</f>
        <v>1825</v>
      </c>
      <c r="I64" s="48">
        <f>TRUNC(H64*D64,0)</f>
        <v>109500</v>
      </c>
      <c r="J64" s="48">
        <f>[1]일위대가목록!G7</f>
        <v>84159</v>
      </c>
      <c r="K64" s="48">
        <f>TRUNC(J64*D64,0)</f>
        <v>5049540</v>
      </c>
      <c r="L64" s="48">
        <f>[1]일위대가목록!H7</f>
        <v>3415</v>
      </c>
      <c r="M64" s="48">
        <f>TRUNC(L64*D64,0)</f>
        <v>204900</v>
      </c>
      <c r="N64" s="49" t="s">
        <v>279</v>
      </c>
      <c r="O64" t="s">
        <v>267</v>
      </c>
      <c r="Q64" t="s">
        <v>142</v>
      </c>
      <c r="R64" t="s">
        <v>9</v>
      </c>
      <c r="S64" t="s">
        <v>280</v>
      </c>
      <c r="U64" t="s">
        <v>115</v>
      </c>
      <c r="BK64" s="50"/>
      <c r="CD64" s="47" t="s">
        <v>241</v>
      </c>
    </row>
    <row r="65" spans="2:101" ht="18.399999999999999" customHeight="1" x14ac:dyDescent="0.15">
      <c r="B65" s="46" t="s">
        <v>9</v>
      </c>
      <c r="C65" s="47" t="s">
        <v>9</v>
      </c>
      <c r="D65" s="47"/>
      <c r="E65" s="47" t="s">
        <v>9</v>
      </c>
      <c r="F65" s="48">
        <f t="shared" si="8"/>
        <v>0</v>
      </c>
      <c r="G65" s="48">
        <f t="shared" si="0"/>
        <v>0</v>
      </c>
      <c r="H65" s="45"/>
      <c r="I65" s="48">
        <v>0</v>
      </c>
      <c r="J65" s="45"/>
      <c r="K65" s="48">
        <v>0</v>
      </c>
      <c r="L65" s="45"/>
      <c r="M65" s="48">
        <v>0</v>
      </c>
      <c r="N65" s="49" t="s">
        <v>9</v>
      </c>
      <c r="O65" t="s">
        <v>9</v>
      </c>
      <c r="Q65" t="s">
        <v>147</v>
      </c>
      <c r="R65" t="s">
        <v>9</v>
      </c>
      <c r="S65" t="s">
        <v>9</v>
      </c>
      <c r="CD65" s="47" t="s">
        <v>9</v>
      </c>
    </row>
    <row r="66" spans="2:101" ht="18.399999999999999" customHeight="1" x14ac:dyDescent="0.15">
      <c r="B66" s="46" t="s">
        <v>218</v>
      </c>
      <c r="C66" s="47" t="s">
        <v>9</v>
      </c>
      <c r="D66" s="48">
        <v>1</v>
      </c>
      <c r="E66" s="47" t="s">
        <v>101</v>
      </c>
      <c r="F66" s="45"/>
      <c r="G66" s="48">
        <f t="shared" si="0"/>
        <v>7431495</v>
      </c>
      <c r="H66" s="45"/>
      <c r="I66" s="48">
        <f>TRUNC(I69+I71+I73+I75+I76,0)</f>
        <v>2389169</v>
      </c>
      <c r="J66" s="45"/>
      <c r="K66" s="48">
        <f>TRUNC(K69+K71+K73+K75+K76,0)</f>
        <v>4880820</v>
      </c>
      <c r="L66" s="45"/>
      <c r="M66" s="48">
        <f>TRUNC(M69+M71+M73+M75+M76,0)</f>
        <v>161506</v>
      </c>
      <c r="N66" s="49" t="s">
        <v>9</v>
      </c>
      <c r="O66" t="s">
        <v>9</v>
      </c>
      <c r="P66" t="s">
        <v>219</v>
      </c>
      <c r="CW66" s="47" t="s">
        <v>9</v>
      </c>
    </row>
    <row r="67" spans="2:101" ht="18.399999999999999" customHeight="1" x14ac:dyDescent="0.15">
      <c r="B67" s="46" t="s">
        <v>281</v>
      </c>
      <c r="C67" s="47" t="s">
        <v>9</v>
      </c>
      <c r="D67" s="47"/>
      <c r="E67" s="47" t="s">
        <v>9</v>
      </c>
      <c r="F67" s="48">
        <f t="shared" ref="F67:G82" si="9">H67+J67+L67</f>
        <v>0</v>
      </c>
      <c r="G67" s="48">
        <f t="shared" si="0"/>
        <v>7431495</v>
      </c>
      <c r="H67" s="45"/>
      <c r="I67" s="48">
        <f>TRUNC(I69+I71+I73+I75+I76,0)</f>
        <v>2389169</v>
      </c>
      <c r="J67" s="45"/>
      <c r="K67" s="48">
        <f>TRUNC(K69+K71+K73+K75+K76,0)</f>
        <v>4880820</v>
      </c>
      <c r="L67" s="45"/>
      <c r="M67" s="48">
        <f>TRUNC(M69+M71+M73+M75+M76,0)</f>
        <v>161506</v>
      </c>
      <c r="N67" s="49" t="s">
        <v>9</v>
      </c>
      <c r="O67" t="s">
        <v>9</v>
      </c>
      <c r="Q67" t="s">
        <v>105</v>
      </c>
      <c r="R67" t="s">
        <v>9</v>
      </c>
      <c r="S67" t="s">
        <v>9</v>
      </c>
      <c r="CD67" s="47" t="s">
        <v>231</v>
      </c>
    </row>
    <row r="68" spans="2:101" ht="18.399999999999999" customHeight="1" x14ac:dyDescent="0.15">
      <c r="B68" s="46" t="s">
        <v>232</v>
      </c>
      <c r="C68" s="47" t="s">
        <v>9</v>
      </c>
      <c r="D68" s="47"/>
      <c r="E68" s="47" t="s">
        <v>9</v>
      </c>
      <c r="F68" s="48">
        <f t="shared" si="9"/>
        <v>0</v>
      </c>
      <c r="G68" s="48">
        <f t="shared" si="9"/>
        <v>3524793</v>
      </c>
      <c r="H68" s="45"/>
      <c r="I68" s="48">
        <f>TRUNC(I69,0)</f>
        <v>2072284</v>
      </c>
      <c r="J68" s="45"/>
      <c r="K68" s="48">
        <f>TRUNC(K69,0)</f>
        <v>1396656</v>
      </c>
      <c r="L68" s="45"/>
      <c r="M68" s="48">
        <f>TRUNC(M69,0)</f>
        <v>55853</v>
      </c>
      <c r="N68" s="49" t="s">
        <v>9</v>
      </c>
      <c r="O68" t="s">
        <v>9</v>
      </c>
      <c r="Q68" t="s">
        <v>108</v>
      </c>
      <c r="R68" t="s">
        <v>9</v>
      </c>
      <c r="S68" t="s">
        <v>9</v>
      </c>
      <c r="CD68" s="47" t="s">
        <v>233</v>
      </c>
    </row>
    <row r="69" spans="2:101" ht="18.399999999999999" customHeight="1" x14ac:dyDescent="0.15">
      <c r="B69" s="46" t="s">
        <v>234</v>
      </c>
      <c r="C69" s="47" t="s">
        <v>235</v>
      </c>
      <c r="D69" s="47">
        <v>14.93</v>
      </c>
      <c r="E69" s="47" t="s">
        <v>236</v>
      </c>
      <c r="F69" s="48">
        <f t="shared" si="9"/>
        <v>236088</v>
      </c>
      <c r="G69" s="48">
        <f t="shared" si="9"/>
        <v>3524793</v>
      </c>
      <c r="H69" s="48">
        <f>[1]일위대가목록!F24</f>
        <v>138800</v>
      </c>
      <c r="I69" s="48">
        <f>TRUNC(H69*D69,0)</f>
        <v>2072284</v>
      </c>
      <c r="J69" s="48">
        <f>[1]일위대가목록!G24</f>
        <v>93547</v>
      </c>
      <c r="K69" s="48">
        <f>TRUNC(J69*D69,0)</f>
        <v>1396656</v>
      </c>
      <c r="L69" s="48">
        <f>[1]일위대가목록!H24</f>
        <v>3741</v>
      </c>
      <c r="M69" s="48">
        <f>TRUNC(L69*D69,0)</f>
        <v>55853</v>
      </c>
      <c r="N69" s="49" t="s">
        <v>237</v>
      </c>
      <c r="O69" t="s">
        <v>238</v>
      </c>
      <c r="Q69" t="s">
        <v>114</v>
      </c>
      <c r="R69" t="s">
        <v>9</v>
      </c>
      <c r="S69" t="s">
        <v>239</v>
      </c>
      <c r="U69" t="s">
        <v>240</v>
      </c>
      <c r="BK69" s="50"/>
      <c r="CD69" s="47" t="s">
        <v>241</v>
      </c>
    </row>
    <row r="70" spans="2:101" ht="18.399999999999999" customHeight="1" x14ac:dyDescent="0.15">
      <c r="B70" s="46" t="s">
        <v>245</v>
      </c>
      <c r="C70" s="47" t="s">
        <v>246</v>
      </c>
      <c r="D70" s="47"/>
      <c r="E70" s="47" t="s">
        <v>9</v>
      </c>
      <c r="F70" s="48">
        <f t="shared" si="9"/>
        <v>0</v>
      </c>
      <c r="G70" s="48">
        <f t="shared" si="9"/>
        <v>198245</v>
      </c>
      <c r="H70" s="45"/>
      <c r="I70" s="48">
        <f>TRUNC(I71,0)</f>
        <v>130101</v>
      </c>
      <c r="J70" s="45"/>
      <c r="K70" s="48">
        <f>TRUNC(K71,0)</f>
        <v>66498</v>
      </c>
      <c r="L70" s="45"/>
      <c r="M70" s="48">
        <f>TRUNC(M71,0)</f>
        <v>1646</v>
      </c>
      <c r="N70" s="49" t="s">
        <v>9</v>
      </c>
      <c r="O70" t="s">
        <v>9</v>
      </c>
      <c r="Q70" t="s">
        <v>121</v>
      </c>
      <c r="R70" t="s">
        <v>9</v>
      </c>
      <c r="S70" t="s">
        <v>9</v>
      </c>
      <c r="CD70" s="47" t="s">
        <v>233</v>
      </c>
    </row>
    <row r="71" spans="2:101" ht="18.399999999999999" customHeight="1" x14ac:dyDescent="0.15">
      <c r="B71" s="46" t="s">
        <v>234</v>
      </c>
      <c r="C71" s="47" t="s">
        <v>250</v>
      </c>
      <c r="D71" s="47">
        <v>0.44</v>
      </c>
      <c r="E71" s="47" t="s">
        <v>236</v>
      </c>
      <c r="F71" s="48">
        <f t="shared" si="9"/>
        <v>450558</v>
      </c>
      <c r="G71" s="48">
        <f t="shared" si="9"/>
        <v>198245</v>
      </c>
      <c r="H71" s="48">
        <f>[1]일위대가목록!F27</f>
        <v>295685</v>
      </c>
      <c r="I71" s="48">
        <f>TRUNC(H71*D71,0)</f>
        <v>130101</v>
      </c>
      <c r="J71" s="48">
        <f>[1]일위대가목록!G27</f>
        <v>151132</v>
      </c>
      <c r="K71" s="48">
        <f>TRUNC(J71*D71,0)</f>
        <v>66498</v>
      </c>
      <c r="L71" s="48">
        <f>[1]일위대가목록!H27</f>
        <v>3741</v>
      </c>
      <c r="M71" s="48">
        <f>TRUNC(L71*D71,0)</f>
        <v>1646</v>
      </c>
      <c r="N71" s="49" t="s">
        <v>251</v>
      </c>
      <c r="O71" t="s">
        <v>238</v>
      </c>
      <c r="Q71" t="s">
        <v>126</v>
      </c>
      <c r="R71" t="s">
        <v>9</v>
      </c>
      <c r="S71" t="s">
        <v>252</v>
      </c>
      <c r="U71" t="s">
        <v>240</v>
      </c>
      <c r="BK71" s="50"/>
      <c r="CD71" s="47" t="s">
        <v>241</v>
      </c>
    </row>
    <row r="72" spans="2:101" ht="18.399999999999999" customHeight="1" x14ac:dyDescent="0.15">
      <c r="B72" s="46" t="s">
        <v>282</v>
      </c>
      <c r="C72" s="47" t="s">
        <v>283</v>
      </c>
      <c r="D72" s="47"/>
      <c r="E72" s="47" t="s">
        <v>9</v>
      </c>
      <c r="F72" s="48">
        <f t="shared" si="9"/>
        <v>0</v>
      </c>
      <c r="G72" s="48">
        <f t="shared" si="9"/>
        <v>142687</v>
      </c>
      <c r="H72" s="45"/>
      <c r="I72" s="48">
        <f>TRUNC(I73,0)</f>
        <v>63094</v>
      </c>
      <c r="J72" s="45"/>
      <c r="K72" s="48">
        <f>TRUNC(K73,0)</f>
        <v>78036</v>
      </c>
      <c r="L72" s="45"/>
      <c r="M72" s="48">
        <f>TRUNC(M73,0)</f>
        <v>1557</v>
      </c>
      <c r="N72" s="49" t="s">
        <v>9</v>
      </c>
      <c r="O72" t="s">
        <v>9</v>
      </c>
      <c r="Q72" t="s">
        <v>130</v>
      </c>
      <c r="R72" t="s">
        <v>9</v>
      </c>
      <c r="S72" t="s">
        <v>9</v>
      </c>
      <c r="CD72" s="47" t="s">
        <v>233</v>
      </c>
    </row>
    <row r="73" spans="2:101" ht="18.399999999999999" customHeight="1" x14ac:dyDescent="0.15">
      <c r="B73" s="46" t="s">
        <v>284</v>
      </c>
      <c r="C73" s="47" t="s">
        <v>285</v>
      </c>
      <c r="D73" s="61">
        <v>3.5</v>
      </c>
      <c r="E73" s="47" t="s">
        <v>257</v>
      </c>
      <c r="F73" s="48">
        <f t="shared" si="9"/>
        <v>40768</v>
      </c>
      <c r="G73" s="48">
        <f t="shared" si="9"/>
        <v>142687</v>
      </c>
      <c r="H73" s="48">
        <f>[1]일위대가목록!F19</f>
        <v>18027</v>
      </c>
      <c r="I73" s="48">
        <f>TRUNC(H73*D73,0)</f>
        <v>63094</v>
      </c>
      <c r="J73" s="48">
        <f>[1]일위대가목록!G19</f>
        <v>22296</v>
      </c>
      <c r="K73" s="48">
        <f>TRUNC(J73*D73,0)</f>
        <v>78036</v>
      </c>
      <c r="L73" s="48">
        <f>[1]일위대가목록!H19</f>
        <v>445</v>
      </c>
      <c r="M73" s="48">
        <f>TRUNC(L73*D73,0)</f>
        <v>1557</v>
      </c>
      <c r="N73" s="49" t="s">
        <v>286</v>
      </c>
      <c r="O73" t="s">
        <v>267</v>
      </c>
      <c r="Q73" t="s">
        <v>134</v>
      </c>
      <c r="R73" t="s">
        <v>9</v>
      </c>
      <c r="S73" t="s">
        <v>287</v>
      </c>
      <c r="U73" t="s">
        <v>115</v>
      </c>
      <c r="BK73" s="50"/>
      <c r="CD73" s="47" t="s">
        <v>241</v>
      </c>
    </row>
    <row r="74" spans="2:101" ht="18.399999999999999" customHeight="1" x14ac:dyDescent="0.15">
      <c r="B74" s="46" t="s">
        <v>288</v>
      </c>
      <c r="C74" s="47" t="s">
        <v>271</v>
      </c>
      <c r="D74" s="47"/>
      <c r="E74" s="47" t="s">
        <v>9</v>
      </c>
      <c r="F74" s="48">
        <f t="shared" si="9"/>
        <v>0</v>
      </c>
      <c r="G74" s="48">
        <f t="shared" si="9"/>
        <v>3565770</v>
      </c>
      <c r="H74" s="45"/>
      <c r="I74" s="48">
        <f>TRUNC(I75+I76,0)</f>
        <v>123690</v>
      </c>
      <c r="J74" s="45"/>
      <c r="K74" s="48">
        <f>TRUNC(K75+K76,0)</f>
        <v>3339630</v>
      </c>
      <c r="L74" s="45"/>
      <c r="M74" s="48">
        <f>TRUNC(M75+M76,0)</f>
        <v>102450</v>
      </c>
      <c r="N74" s="49" t="s">
        <v>9</v>
      </c>
      <c r="O74" t="s">
        <v>9</v>
      </c>
      <c r="Q74" t="s">
        <v>138</v>
      </c>
      <c r="R74" t="s">
        <v>9</v>
      </c>
      <c r="S74" t="s">
        <v>9</v>
      </c>
      <c r="CD74" s="47" t="s">
        <v>233</v>
      </c>
    </row>
    <row r="75" spans="2:101" ht="18.399999999999999" customHeight="1" x14ac:dyDescent="0.15">
      <c r="B75" s="46" t="s">
        <v>272</v>
      </c>
      <c r="C75" s="47" t="s">
        <v>273</v>
      </c>
      <c r="D75" s="55">
        <v>30</v>
      </c>
      <c r="E75" s="47" t="s">
        <v>236</v>
      </c>
      <c r="F75" s="48">
        <f t="shared" si="9"/>
        <v>29460</v>
      </c>
      <c r="G75" s="48">
        <f t="shared" si="9"/>
        <v>883800</v>
      </c>
      <c r="H75" s="48">
        <f>[1]일위대가목록!F18</f>
        <v>2298</v>
      </c>
      <c r="I75" s="48">
        <f>TRUNC(H75*D75,0)</f>
        <v>68940</v>
      </c>
      <c r="J75" s="48">
        <f>[1]일위대가목록!G18</f>
        <v>27162</v>
      </c>
      <c r="K75" s="48">
        <f>TRUNC(J75*D75,0)</f>
        <v>814860</v>
      </c>
      <c r="L75" s="48">
        <f>[1]일위대가목록!H18</f>
        <v>0</v>
      </c>
      <c r="M75" s="48">
        <f>TRUNC(L75*D75,0)</f>
        <v>0</v>
      </c>
      <c r="N75" s="49" t="s">
        <v>274</v>
      </c>
      <c r="O75" t="s">
        <v>275</v>
      </c>
      <c r="Q75" t="s">
        <v>142</v>
      </c>
      <c r="R75" t="s">
        <v>9</v>
      </c>
      <c r="S75" t="s">
        <v>276</v>
      </c>
      <c r="U75" t="s">
        <v>115</v>
      </c>
      <c r="BK75" s="50"/>
      <c r="CD75" s="47" t="s">
        <v>241</v>
      </c>
    </row>
    <row r="76" spans="2:101" ht="18.399999999999999" customHeight="1" x14ac:dyDescent="0.15">
      <c r="B76" s="46" t="s">
        <v>277</v>
      </c>
      <c r="C76" s="47" t="s">
        <v>278</v>
      </c>
      <c r="D76" s="55">
        <v>30</v>
      </c>
      <c r="E76" s="47" t="s">
        <v>236</v>
      </c>
      <c r="F76" s="48">
        <f t="shared" si="9"/>
        <v>89399</v>
      </c>
      <c r="G76" s="48">
        <f t="shared" si="9"/>
        <v>2681970</v>
      </c>
      <c r="H76" s="48">
        <f>[1]일위대가목록!F7</f>
        <v>1825</v>
      </c>
      <c r="I76" s="48">
        <f>TRUNC(H76*D76,0)</f>
        <v>54750</v>
      </c>
      <c r="J76" s="48">
        <f>[1]일위대가목록!G7</f>
        <v>84159</v>
      </c>
      <c r="K76" s="48">
        <f>TRUNC(J76*D76,0)</f>
        <v>2524770</v>
      </c>
      <c r="L76" s="48">
        <f>[1]일위대가목록!H7</f>
        <v>3415</v>
      </c>
      <c r="M76" s="48">
        <f>TRUNC(L76*D76,0)</f>
        <v>102450</v>
      </c>
      <c r="N76" s="49" t="s">
        <v>279</v>
      </c>
      <c r="O76" t="s">
        <v>267</v>
      </c>
      <c r="Q76" t="s">
        <v>147</v>
      </c>
      <c r="R76" t="s">
        <v>9</v>
      </c>
      <c r="S76" t="s">
        <v>280</v>
      </c>
      <c r="U76" t="s">
        <v>115</v>
      </c>
      <c r="BK76" s="50"/>
      <c r="CD76" s="47" t="s">
        <v>241</v>
      </c>
    </row>
    <row r="77" spans="2:101" ht="18.399999999999999" customHeight="1" x14ac:dyDescent="0.15">
      <c r="B77" s="46" t="s">
        <v>9</v>
      </c>
      <c r="C77" s="47" t="s">
        <v>9</v>
      </c>
      <c r="D77" s="47"/>
      <c r="E77" s="47" t="s">
        <v>9</v>
      </c>
      <c r="F77" s="48">
        <f t="shared" si="9"/>
        <v>0</v>
      </c>
      <c r="G77" s="48">
        <f t="shared" si="9"/>
        <v>0</v>
      </c>
      <c r="H77" s="45"/>
      <c r="I77" s="48">
        <v>0</v>
      </c>
      <c r="J77" s="45"/>
      <c r="K77" s="48">
        <v>0</v>
      </c>
      <c r="L77" s="45"/>
      <c r="M77" s="48">
        <v>0</v>
      </c>
      <c r="N77" s="49" t="s">
        <v>9</v>
      </c>
      <c r="O77" t="s">
        <v>9</v>
      </c>
      <c r="Q77" t="s">
        <v>169</v>
      </c>
      <c r="R77" t="s">
        <v>9</v>
      </c>
      <c r="S77" t="s">
        <v>9</v>
      </c>
      <c r="CD77" s="47" t="s">
        <v>9</v>
      </c>
    </row>
    <row r="78" spans="2:101" ht="18.399999999999999" customHeight="1" x14ac:dyDescent="0.15">
      <c r="B78" s="46" t="s">
        <v>220</v>
      </c>
      <c r="C78" s="47" t="s">
        <v>9</v>
      </c>
      <c r="D78" s="48">
        <v>1</v>
      </c>
      <c r="E78" s="47" t="s">
        <v>101</v>
      </c>
      <c r="F78" s="45"/>
      <c r="G78" s="48">
        <f t="shared" si="9"/>
        <v>1655239</v>
      </c>
      <c r="H78" s="45"/>
      <c r="I78" s="48">
        <f>TRUNC(I81+I83+I84,0)</f>
        <v>1069646</v>
      </c>
      <c r="J78" s="45"/>
      <c r="K78" s="48">
        <f>TRUNC(K81+K83+K84,0)</f>
        <v>569732</v>
      </c>
      <c r="L78" s="45"/>
      <c r="M78" s="48">
        <f>TRUNC(M81+M83+M84,0)</f>
        <v>15861</v>
      </c>
      <c r="N78" s="49" t="s">
        <v>9</v>
      </c>
      <c r="O78" t="s">
        <v>9</v>
      </c>
      <c r="P78" t="s">
        <v>221</v>
      </c>
      <c r="CW78" s="47" t="s">
        <v>9</v>
      </c>
    </row>
    <row r="79" spans="2:101" ht="18.399999999999999" customHeight="1" x14ac:dyDescent="0.15">
      <c r="B79" s="46" t="s">
        <v>289</v>
      </c>
      <c r="C79" s="47" t="s">
        <v>9</v>
      </c>
      <c r="D79" s="47"/>
      <c r="E79" s="47" t="s">
        <v>9</v>
      </c>
      <c r="F79" s="48">
        <f t="shared" ref="F79:G94" si="10">H79+J79+L79</f>
        <v>0</v>
      </c>
      <c r="G79" s="48">
        <f t="shared" si="9"/>
        <v>1655239</v>
      </c>
      <c r="H79" s="45"/>
      <c r="I79" s="48">
        <f>TRUNC(I81+I83+I84,0)</f>
        <v>1069646</v>
      </c>
      <c r="J79" s="45"/>
      <c r="K79" s="48">
        <f>TRUNC(K81+K83+K84,0)</f>
        <v>569732</v>
      </c>
      <c r="L79" s="45"/>
      <c r="M79" s="48">
        <f>TRUNC(M81+M83+M84,0)</f>
        <v>15861</v>
      </c>
      <c r="N79" s="49" t="s">
        <v>9</v>
      </c>
      <c r="O79" t="s">
        <v>9</v>
      </c>
      <c r="Q79" t="s">
        <v>105</v>
      </c>
      <c r="R79" t="s">
        <v>9</v>
      </c>
      <c r="S79" t="s">
        <v>9</v>
      </c>
      <c r="CD79" s="47" t="s">
        <v>231</v>
      </c>
    </row>
    <row r="80" spans="2:101" ht="18.399999999999999" customHeight="1" x14ac:dyDescent="0.15">
      <c r="B80" s="46" t="s">
        <v>232</v>
      </c>
      <c r="C80" s="47" t="s">
        <v>9</v>
      </c>
      <c r="D80" s="47"/>
      <c r="E80" s="47" t="s">
        <v>9</v>
      </c>
      <c r="F80" s="48">
        <f t="shared" si="10"/>
        <v>0</v>
      </c>
      <c r="G80" s="48">
        <f t="shared" si="9"/>
        <v>177065</v>
      </c>
      <c r="H80" s="45"/>
      <c r="I80" s="48">
        <f>TRUNC(I81,0)</f>
        <v>104100</v>
      </c>
      <c r="J80" s="45"/>
      <c r="K80" s="48">
        <f>TRUNC(K81,0)</f>
        <v>70160</v>
      </c>
      <c r="L80" s="45"/>
      <c r="M80" s="48">
        <f>TRUNC(M81,0)</f>
        <v>2805</v>
      </c>
      <c r="N80" s="49" t="s">
        <v>9</v>
      </c>
      <c r="O80" t="s">
        <v>9</v>
      </c>
      <c r="Q80" t="s">
        <v>108</v>
      </c>
      <c r="R80" t="s">
        <v>9</v>
      </c>
      <c r="S80" t="s">
        <v>9</v>
      </c>
      <c r="CD80" s="47" t="s">
        <v>233</v>
      </c>
    </row>
    <row r="81" spans="2:101" ht="18.399999999999999" customHeight="1" x14ac:dyDescent="0.15">
      <c r="B81" s="46" t="s">
        <v>234</v>
      </c>
      <c r="C81" s="47" t="s">
        <v>235</v>
      </c>
      <c r="D81" s="47">
        <v>0.75</v>
      </c>
      <c r="E81" s="47" t="s">
        <v>236</v>
      </c>
      <c r="F81" s="48">
        <f t="shared" si="10"/>
        <v>236088</v>
      </c>
      <c r="G81" s="48">
        <f t="shared" si="9"/>
        <v>177065</v>
      </c>
      <c r="H81" s="48">
        <f>[1]일위대가목록!F24</f>
        <v>138800</v>
      </c>
      <c r="I81" s="48">
        <f>TRUNC(H81*D81,0)</f>
        <v>104100</v>
      </c>
      <c r="J81" s="48">
        <f>[1]일위대가목록!G24</f>
        <v>93547</v>
      </c>
      <c r="K81" s="48">
        <f>TRUNC(J81*D81,0)</f>
        <v>70160</v>
      </c>
      <c r="L81" s="48">
        <f>[1]일위대가목록!H24</f>
        <v>3741</v>
      </c>
      <c r="M81" s="48">
        <f>TRUNC(L81*D81,0)</f>
        <v>2805</v>
      </c>
      <c r="N81" s="49" t="s">
        <v>237</v>
      </c>
      <c r="O81" t="s">
        <v>238</v>
      </c>
      <c r="Q81" t="s">
        <v>114</v>
      </c>
      <c r="R81" t="s">
        <v>9</v>
      </c>
      <c r="S81" t="s">
        <v>239</v>
      </c>
      <c r="U81" t="s">
        <v>240</v>
      </c>
      <c r="BK81" s="50"/>
      <c r="CD81" s="47" t="s">
        <v>241</v>
      </c>
    </row>
    <row r="82" spans="2:101" ht="18.399999999999999" customHeight="1" x14ac:dyDescent="0.15">
      <c r="B82" s="46" t="s">
        <v>245</v>
      </c>
      <c r="C82" s="47" t="s">
        <v>246</v>
      </c>
      <c r="D82" s="47"/>
      <c r="E82" s="47" t="s">
        <v>9</v>
      </c>
      <c r="F82" s="48">
        <f t="shared" si="10"/>
        <v>0</v>
      </c>
      <c r="G82" s="48">
        <f t="shared" si="9"/>
        <v>1478174</v>
      </c>
      <c r="H82" s="45"/>
      <c r="I82" s="48">
        <f>TRUNC(I83+I84,0)</f>
        <v>965546</v>
      </c>
      <c r="J82" s="45"/>
      <c r="K82" s="48">
        <f>TRUNC(K83+K84,0)</f>
        <v>499572</v>
      </c>
      <c r="L82" s="45"/>
      <c r="M82" s="48">
        <f>TRUNC(M83+M84,0)</f>
        <v>13056</v>
      </c>
      <c r="N82" s="49" t="s">
        <v>9</v>
      </c>
      <c r="O82" t="s">
        <v>9</v>
      </c>
      <c r="Q82" t="s">
        <v>121</v>
      </c>
      <c r="R82" t="s">
        <v>9</v>
      </c>
      <c r="S82" t="s">
        <v>9</v>
      </c>
      <c r="CD82" s="47" t="s">
        <v>233</v>
      </c>
    </row>
    <row r="83" spans="2:101" ht="18.399999999999999" customHeight="1" x14ac:dyDescent="0.15">
      <c r="B83" s="46" t="s">
        <v>234</v>
      </c>
      <c r="C83" s="47" t="s">
        <v>247</v>
      </c>
      <c r="D83" s="47">
        <v>1.49</v>
      </c>
      <c r="E83" s="47" t="s">
        <v>236</v>
      </c>
      <c r="F83" s="48">
        <f t="shared" si="10"/>
        <v>387288</v>
      </c>
      <c r="G83" s="48">
        <f t="shared" si="10"/>
        <v>577058</v>
      </c>
      <c r="H83" s="48">
        <f>[1]일위대가목록!F26</f>
        <v>251125</v>
      </c>
      <c r="I83" s="48">
        <f>TRUNC(H83*D83,0)</f>
        <v>374176</v>
      </c>
      <c r="J83" s="48">
        <f>[1]일위대가목록!G26</f>
        <v>132422</v>
      </c>
      <c r="K83" s="48">
        <f>TRUNC(J83*D83,0)</f>
        <v>197308</v>
      </c>
      <c r="L83" s="48">
        <f>[1]일위대가목록!H26</f>
        <v>3741</v>
      </c>
      <c r="M83" s="48">
        <f>TRUNC(L83*D83,0)</f>
        <v>5574</v>
      </c>
      <c r="N83" s="49" t="s">
        <v>248</v>
      </c>
      <c r="O83" t="s">
        <v>238</v>
      </c>
      <c r="Q83" t="s">
        <v>126</v>
      </c>
      <c r="R83" t="s">
        <v>9</v>
      </c>
      <c r="S83" t="s">
        <v>249</v>
      </c>
      <c r="U83" t="s">
        <v>240</v>
      </c>
      <c r="BK83" s="50"/>
      <c r="CD83" s="47" t="s">
        <v>241</v>
      </c>
    </row>
    <row r="84" spans="2:101" ht="18.399999999999999" customHeight="1" x14ac:dyDescent="0.15">
      <c r="B84" s="46" t="s">
        <v>234</v>
      </c>
      <c r="C84" s="47" t="s">
        <v>250</v>
      </c>
      <c r="D84" s="55">
        <v>2</v>
      </c>
      <c r="E84" s="47" t="s">
        <v>236</v>
      </c>
      <c r="F84" s="48">
        <f t="shared" si="10"/>
        <v>450558</v>
      </c>
      <c r="G84" s="48">
        <f t="shared" si="10"/>
        <v>901116</v>
      </c>
      <c r="H84" s="48">
        <f>[1]일위대가목록!F27</f>
        <v>295685</v>
      </c>
      <c r="I84" s="48">
        <f>TRUNC(H84*D84,0)</f>
        <v>591370</v>
      </c>
      <c r="J84" s="48">
        <f>[1]일위대가목록!G27</f>
        <v>151132</v>
      </c>
      <c r="K84" s="48">
        <f>TRUNC(J84*D84,0)</f>
        <v>302264</v>
      </c>
      <c r="L84" s="48">
        <f>[1]일위대가목록!H27</f>
        <v>3741</v>
      </c>
      <c r="M84" s="48">
        <f>TRUNC(L84*D84,0)</f>
        <v>7482</v>
      </c>
      <c r="N84" s="49" t="s">
        <v>251</v>
      </c>
      <c r="O84" t="s">
        <v>238</v>
      </c>
      <c r="Q84" t="s">
        <v>130</v>
      </c>
      <c r="R84" t="s">
        <v>9</v>
      </c>
      <c r="S84" t="s">
        <v>252</v>
      </c>
      <c r="U84" t="s">
        <v>240</v>
      </c>
      <c r="BK84" s="50"/>
      <c r="CD84" s="47" t="s">
        <v>241</v>
      </c>
    </row>
    <row r="85" spans="2:101" ht="18.399999999999999" customHeight="1" x14ac:dyDescent="0.15">
      <c r="B85" s="46" t="s">
        <v>9</v>
      </c>
      <c r="C85" s="47" t="s">
        <v>9</v>
      </c>
      <c r="D85" s="47"/>
      <c r="E85" s="47" t="s">
        <v>9</v>
      </c>
      <c r="F85" s="48">
        <f t="shared" si="10"/>
        <v>0</v>
      </c>
      <c r="G85" s="48">
        <f t="shared" si="10"/>
        <v>0</v>
      </c>
      <c r="H85" s="45"/>
      <c r="I85" s="48">
        <v>0</v>
      </c>
      <c r="J85" s="45"/>
      <c r="K85" s="48">
        <v>0</v>
      </c>
      <c r="L85" s="45"/>
      <c r="M85" s="48">
        <v>0</v>
      </c>
      <c r="N85" s="49" t="s">
        <v>9</v>
      </c>
      <c r="O85" t="s">
        <v>9</v>
      </c>
      <c r="Q85" t="s">
        <v>134</v>
      </c>
      <c r="R85" t="s">
        <v>9</v>
      </c>
      <c r="S85" t="s">
        <v>9</v>
      </c>
      <c r="CD85" s="47" t="s">
        <v>9</v>
      </c>
    </row>
    <row r="86" spans="2:101" ht="18.399999999999999" customHeight="1" x14ac:dyDescent="0.15">
      <c r="B86" s="46" t="s">
        <v>222</v>
      </c>
      <c r="C86" s="47" t="s">
        <v>9</v>
      </c>
      <c r="D86" s="48">
        <v>1</v>
      </c>
      <c r="E86" s="47" t="s">
        <v>101</v>
      </c>
      <c r="F86" s="45"/>
      <c r="G86" s="48">
        <f t="shared" si="10"/>
        <v>41827208</v>
      </c>
      <c r="H86" s="45"/>
      <c r="I86" s="48">
        <f>TRUNC(I89+I90+I92+I93+I95,0)</f>
        <v>24904471</v>
      </c>
      <c r="J86" s="45"/>
      <c r="K86" s="48">
        <f>TRUNC(K89+K90+K92+K93+K95,0)</f>
        <v>16367866</v>
      </c>
      <c r="L86" s="45"/>
      <c r="M86" s="48">
        <f>TRUNC(M89+M90+M92+M93+M95,0)</f>
        <v>554871</v>
      </c>
      <c r="N86" s="49" t="s">
        <v>9</v>
      </c>
      <c r="O86" t="s">
        <v>9</v>
      </c>
      <c r="P86" t="s">
        <v>223</v>
      </c>
      <c r="CW86" s="47" t="s">
        <v>9</v>
      </c>
    </row>
    <row r="87" spans="2:101" ht="18.399999999999999" customHeight="1" x14ac:dyDescent="0.15">
      <c r="B87" s="46" t="s">
        <v>290</v>
      </c>
      <c r="C87" s="47" t="s">
        <v>9</v>
      </c>
      <c r="D87" s="47"/>
      <c r="E87" s="47" t="s">
        <v>9</v>
      </c>
      <c r="F87" s="48">
        <f t="shared" ref="F87:G102" si="11">H87+J87+L87</f>
        <v>0</v>
      </c>
      <c r="G87" s="48">
        <f t="shared" si="10"/>
        <v>41827208</v>
      </c>
      <c r="H87" s="45"/>
      <c r="I87" s="48">
        <f>TRUNC(I89+I90+I92+I93+I95,0)</f>
        <v>24904471</v>
      </c>
      <c r="J87" s="45"/>
      <c r="K87" s="48">
        <f>TRUNC(K89+K90+K92+K93+K95,0)</f>
        <v>16367866</v>
      </c>
      <c r="L87" s="45"/>
      <c r="M87" s="48">
        <f>TRUNC(M89+M90+M92+M93+M95,0)</f>
        <v>554871</v>
      </c>
      <c r="N87" s="49" t="s">
        <v>9</v>
      </c>
      <c r="O87" t="s">
        <v>9</v>
      </c>
      <c r="Q87" t="s">
        <v>105</v>
      </c>
      <c r="R87" t="s">
        <v>9</v>
      </c>
      <c r="S87" t="s">
        <v>9</v>
      </c>
      <c r="CD87" s="47" t="s">
        <v>231</v>
      </c>
    </row>
    <row r="88" spans="2:101" ht="18.399999999999999" customHeight="1" x14ac:dyDescent="0.15">
      <c r="B88" s="46" t="s">
        <v>232</v>
      </c>
      <c r="C88" s="47" t="s">
        <v>9</v>
      </c>
      <c r="D88" s="47"/>
      <c r="E88" s="47" t="s">
        <v>9</v>
      </c>
      <c r="F88" s="48">
        <f t="shared" si="11"/>
        <v>0</v>
      </c>
      <c r="G88" s="48">
        <f t="shared" si="10"/>
        <v>37295095</v>
      </c>
      <c r="H88" s="45"/>
      <c r="I88" s="48">
        <f>TRUNC(I89+I90,0)</f>
        <v>21971484</v>
      </c>
      <c r="J88" s="45"/>
      <c r="K88" s="48">
        <f>TRUNC(K89+K90,0)</f>
        <v>14808177</v>
      </c>
      <c r="L88" s="45"/>
      <c r="M88" s="48">
        <f>TRUNC(M89+M90,0)</f>
        <v>515434</v>
      </c>
      <c r="N88" s="49" t="s">
        <v>9</v>
      </c>
      <c r="O88" t="s">
        <v>9</v>
      </c>
      <c r="Q88" t="s">
        <v>108</v>
      </c>
      <c r="R88" t="s">
        <v>9</v>
      </c>
      <c r="S88" t="s">
        <v>9</v>
      </c>
      <c r="CD88" s="47" t="s">
        <v>233</v>
      </c>
    </row>
    <row r="89" spans="2:101" ht="18.399999999999999" customHeight="1" x14ac:dyDescent="0.15">
      <c r="B89" s="46" t="s">
        <v>234</v>
      </c>
      <c r="C89" s="47" t="s">
        <v>235</v>
      </c>
      <c r="D89" s="61">
        <v>35.200000000000003</v>
      </c>
      <c r="E89" s="47" t="s">
        <v>236</v>
      </c>
      <c r="F89" s="48">
        <f t="shared" si="11"/>
        <v>236088</v>
      </c>
      <c r="G89" s="48">
        <f t="shared" si="10"/>
        <v>8310297</v>
      </c>
      <c r="H89" s="48">
        <f>[1]일위대가목록!F24</f>
        <v>138800</v>
      </c>
      <c r="I89" s="48">
        <f>TRUNC(H89*D89,0)</f>
        <v>4885760</v>
      </c>
      <c r="J89" s="48">
        <f>[1]일위대가목록!G24</f>
        <v>93547</v>
      </c>
      <c r="K89" s="48">
        <f>TRUNC(J89*D89,0)</f>
        <v>3292854</v>
      </c>
      <c r="L89" s="48">
        <f>[1]일위대가목록!H24</f>
        <v>3741</v>
      </c>
      <c r="M89" s="48">
        <f>TRUNC(L89*D89,0)</f>
        <v>131683</v>
      </c>
      <c r="N89" s="49" t="s">
        <v>237</v>
      </c>
      <c r="O89" t="s">
        <v>238</v>
      </c>
      <c r="Q89" t="s">
        <v>114</v>
      </c>
      <c r="R89" t="s">
        <v>9</v>
      </c>
      <c r="S89" t="s">
        <v>239</v>
      </c>
      <c r="U89" t="s">
        <v>240</v>
      </c>
      <c r="BK89" s="50"/>
      <c r="CD89" s="47" t="s">
        <v>241</v>
      </c>
    </row>
    <row r="90" spans="2:101" ht="18.399999999999999" customHeight="1" x14ac:dyDescent="0.15">
      <c r="B90" s="46" t="s">
        <v>234</v>
      </c>
      <c r="C90" s="47" t="s">
        <v>242</v>
      </c>
      <c r="D90" s="47">
        <v>102.58</v>
      </c>
      <c r="E90" s="47" t="s">
        <v>236</v>
      </c>
      <c r="F90" s="48">
        <f t="shared" si="11"/>
        <v>282558</v>
      </c>
      <c r="G90" s="48">
        <f t="shared" si="10"/>
        <v>28984798</v>
      </c>
      <c r="H90" s="48">
        <f>[1]일위대가목록!F25</f>
        <v>166560</v>
      </c>
      <c r="I90" s="48">
        <f>TRUNC(H90*D90,0)</f>
        <v>17085724</v>
      </c>
      <c r="J90" s="48">
        <f>[1]일위대가목록!G25</f>
        <v>112257</v>
      </c>
      <c r="K90" s="48">
        <f>TRUNC(J90*D90,0)</f>
        <v>11515323</v>
      </c>
      <c r="L90" s="48">
        <f>[1]일위대가목록!H25</f>
        <v>3741</v>
      </c>
      <c r="M90" s="48">
        <f>TRUNC(L90*D90,0)</f>
        <v>383751</v>
      </c>
      <c r="N90" s="49" t="s">
        <v>243</v>
      </c>
      <c r="O90" t="s">
        <v>238</v>
      </c>
      <c r="Q90" t="s">
        <v>121</v>
      </c>
      <c r="R90" t="s">
        <v>9</v>
      </c>
      <c r="S90" t="s">
        <v>244</v>
      </c>
      <c r="U90" t="s">
        <v>240</v>
      </c>
      <c r="BK90" s="50"/>
      <c r="CD90" s="47" t="s">
        <v>241</v>
      </c>
    </row>
    <row r="91" spans="2:101" ht="18.399999999999999" customHeight="1" x14ac:dyDescent="0.15">
      <c r="B91" s="46" t="s">
        <v>245</v>
      </c>
      <c r="C91" s="47" t="s">
        <v>246</v>
      </c>
      <c r="D91" s="47"/>
      <c r="E91" s="47" t="s">
        <v>9</v>
      </c>
      <c r="F91" s="48">
        <f t="shared" si="11"/>
        <v>0</v>
      </c>
      <c r="G91" s="48">
        <f t="shared" si="10"/>
        <v>4377196</v>
      </c>
      <c r="H91" s="45"/>
      <c r="I91" s="48">
        <f>TRUNC(I92+I93,0)</f>
        <v>2864485</v>
      </c>
      <c r="J91" s="45"/>
      <c r="K91" s="48">
        <f>TRUNC(K92+K93,0)</f>
        <v>1474965</v>
      </c>
      <c r="L91" s="45"/>
      <c r="M91" s="48">
        <f>TRUNC(M92+M93,0)</f>
        <v>37746</v>
      </c>
      <c r="N91" s="49" t="s">
        <v>9</v>
      </c>
      <c r="O91" t="s">
        <v>9</v>
      </c>
      <c r="Q91" t="s">
        <v>126</v>
      </c>
      <c r="R91" t="s">
        <v>9</v>
      </c>
      <c r="S91" t="s">
        <v>9</v>
      </c>
      <c r="CD91" s="47" t="s">
        <v>233</v>
      </c>
    </row>
    <row r="92" spans="2:101" ht="18.399999999999999" customHeight="1" x14ac:dyDescent="0.15">
      <c r="B92" s="46" t="s">
        <v>234</v>
      </c>
      <c r="C92" s="47" t="s">
        <v>247</v>
      </c>
      <c r="D92" s="47">
        <v>2.67</v>
      </c>
      <c r="E92" s="47" t="s">
        <v>236</v>
      </c>
      <c r="F92" s="48">
        <f t="shared" si="11"/>
        <v>387288</v>
      </c>
      <c r="G92" s="48">
        <f t="shared" si="10"/>
        <v>1034057</v>
      </c>
      <c r="H92" s="48">
        <f>[1]일위대가목록!F26</f>
        <v>251125</v>
      </c>
      <c r="I92" s="48">
        <f>TRUNC(H92*D92,0)</f>
        <v>670503</v>
      </c>
      <c r="J92" s="48">
        <f>[1]일위대가목록!G26</f>
        <v>132422</v>
      </c>
      <c r="K92" s="48">
        <f>TRUNC(J92*D92,0)</f>
        <v>353566</v>
      </c>
      <c r="L92" s="48">
        <f>[1]일위대가목록!H26</f>
        <v>3741</v>
      </c>
      <c r="M92" s="48">
        <f>TRUNC(L92*D92,0)</f>
        <v>9988</v>
      </c>
      <c r="N92" s="49" t="s">
        <v>248</v>
      </c>
      <c r="O92" t="s">
        <v>238</v>
      </c>
      <c r="Q92" t="s">
        <v>130</v>
      </c>
      <c r="R92" t="s">
        <v>9</v>
      </c>
      <c r="S92" t="s">
        <v>249</v>
      </c>
      <c r="U92" t="s">
        <v>240</v>
      </c>
      <c r="BK92" s="50"/>
      <c r="CD92" s="47" t="s">
        <v>241</v>
      </c>
    </row>
    <row r="93" spans="2:101" ht="18.399999999999999" customHeight="1" x14ac:dyDescent="0.15">
      <c r="B93" s="46" t="s">
        <v>234</v>
      </c>
      <c r="C93" s="47" t="s">
        <v>250</v>
      </c>
      <c r="D93" s="47">
        <v>7.42</v>
      </c>
      <c r="E93" s="47" t="s">
        <v>236</v>
      </c>
      <c r="F93" s="48">
        <f t="shared" si="11"/>
        <v>450558</v>
      </c>
      <c r="G93" s="48">
        <f t="shared" si="10"/>
        <v>3343139</v>
      </c>
      <c r="H93" s="48">
        <f>[1]일위대가목록!F27</f>
        <v>295685</v>
      </c>
      <c r="I93" s="48">
        <f>TRUNC(H93*D93,0)</f>
        <v>2193982</v>
      </c>
      <c r="J93" s="48">
        <f>[1]일위대가목록!G27</f>
        <v>151132</v>
      </c>
      <c r="K93" s="48">
        <f>TRUNC(J93*D93,0)</f>
        <v>1121399</v>
      </c>
      <c r="L93" s="48">
        <f>[1]일위대가목록!H27</f>
        <v>3741</v>
      </c>
      <c r="M93" s="48">
        <f>TRUNC(L93*D93,0)</f>
        <v>27758</v>
      </c>
      <c r="N93" s="49" t="s">
        <v>251</v>
      </c>
      <c r="O93" t="s">
        <v>238</v>
      </c>
      <c r="Q93" t="s">
        <v>134</v>
      </c>
      <c r="R93" t="s">
        <v>9</v>
      </c>
      <c r="S93" t="s">
        <v>252</v>
      </c>
      <c r="U93" t="s">
        <v>240</v>
      </c>
      <c r="BK93" s="50"/>
      <c r="CD93" s="47" t="s">
        <v>241</v>
      </c>
    </row>
    <row r="94" spans="2:101" ht="18.399999999999999" customHeight="1" x14ac:dyDescent="0.15">
      <c r="B94" s="46" t="s">
        <v>282</v>
      </c>
      <c r="C94" s="47" t="s">
        <v>283</v>
      </c>
      <c r="D94" s="47"/>
      <c r="E94" s="47" t="s">
        <v>9</v>
      </c>
      <c r="F94" s="48">
        <f t="shared" si="11"/>
        <v>0</v>
      </c>
      <c r="G94" s="48">
        <f t="shared" si="10"/>
        <v>154917</v>
      </c>
      <c r="H94" s="45"/>
      <c r="I94" s="48">
        <f>TRUNC(I95,0)</f>
        <v>68502</v>
      </c>
      <c r="J94" s="45"/>
      <c r="K94" s="48">
        <f>TRUNC(K95,0)</f>
        <v>84724</v>
      </c>
      <c r="L94" s="45"/>
      <c r="M94" s="48">
        <f>TRUNC(M95,0)</f>
        <v>1691</v>
      </c>
      <c r="N94" s="49" t="s">
        <v>9</v>
      </c>
      <c r="O94" t="s">
        <v>9</v>
      </c>
      <c r="Q94" t="s">
        <v>138</v>
      </c>
      <c r="R94" t="s">
        <v>9</v>
      </c>
      <c r="S94" t="s">
        <v>9</v>
      </c>
      <c r="CD94" s="47" t="s">
        <v>233</v>
      </c>
    </row>
    <row r="95" spans="2:101" ht="18.399999999999999" customHeight="1" x14ac:dyDescent="0.15">
      <c r="B95" s="46" t="s">
        <v>284</v>
      </c>
      <c r="C95" s="47" t="s">
        <v>285</v>
      </c>
      <c r="D95" s="61">
        <v>3.8</v>
      </c>
      <c r="E95" s="47" t="s">
        <v>257</v>
      </c>
      <c r="F95" s="48">
        <f t="shared" si="11"/>
        <v>40768</v>
      </c>
      <c r="G95" s="48">
        <f t="shared" si="11"/>
        <v>154917</v>
      </c>
      <c r="H95" s="48">
        <f>[1]일위대가목록!F19</f>
        <v>18027</v>
      </c>
      <c r="I95" s="48">
        <f>TRUNC(H95*D95,0)</f>
        <v>68502</v>
      </c>
      <c r="J95" s="48">
        <f>[1]일위대가목록!G19</f>
        <v>22296</v>
      </c>
      <c r="K95" s="48">
        <f>TRUNC(J95*D95,0)</f>
        <v>84724</v>
      </c>
      <c r="L95" s="48">
        <f>[1]일위대가목록!H19</f>
        <v>445</v>
      </c>
      <c r="M95" s="48">
        <f>TRUNC(L95*D95,0)</f>
        <v>1691</v>
      </c>
      <c r="N95" s="49" t="s">
        <v>286</v>
      </c>
      <c r="O95" t="s">
        <v>267</v>
      </c>
      <c r="Q95" t="s">
        <v>142</v>
      </c>
      <c r="R95" t="s">
        <v>9</v>
      </c>
      <c r="S95" t="s">
        <v>287</v>
      </c>
      <c r="U95" t="s">
        <v>115</v>
      </c>
      <c r="BK95" s="50"/>
      <c r="CD95" s="47" t="s">
        <v>241</v>
      </c>
    </row>
    <row r="96" spans="2:101" ht="18.399999999999999" customHeight="1" x14ac:dyDescent="0.15">
      <c r="B96" s="46" t="s">
        <v>9</v>
      </c>
      <c r="C96" s="47" t="s">
        <v>9</v>
      </c>
      <c r="D96" s="47"/>
      <c r="E96" s="47" t="s">
        <v>9</v>
      </c>
      <c r="F96" s="48">
        <f t="shared" si="11"/>
        <v>0</v>
      </c>
      <c r="G96" s="48">
        <f t="shared" si="11"/>
        <v>0</v>
      </c>
      <c r="H96" s="45"/>
      <c r="I96" s="48">
        <v>0</v>
      </c>
      <c r="J96" s="45"/>
      <c r="K96" s="48">
        <v>0</v>
      </c>
      <c r="L96" s="45"/>
      <c r="M96" s="48">
        <v>0</v>
      </c>
      <c r="N96" s="49" t="s">
        <v>9</v>
      </c>
      <c r="O96" t="s">
        <v>9</v>
      </c>
      <c r="Q96" t="s">
        <v>169</v>
      </c>
      <c r="R96" t="s">
        <v>9</v>
      </c>
      <c r="S96" t="s">
        <v>9</v>
      </c>
      <c r="CD96" s="47" t="s">
        <v>9</v>
      </c>
    </row>
    <row r="97" spans="2:101" ht="18.399999999999999" customHeight="1" x14ac:dyDescent="0.15">
      <c r="B97" s="46" t="s">
        <v>224</v>
      </c>
      <c r="C97" s="47" t="s">
        <v>9</v>
      </c>
      <c r="D97" s="48">
        <v>1</v>
      </c>
      <c r="E97" s="47" t="s">
        <v>101</v>
      </c>
      <c r="F97" s="45"/>
      <c r="G97" s="48">
        <f t="shared" si="11"/>
        <v>15980513</v>
      </c>
      <c r="H97" s="45"/>
      <c r="I97" s="48">
        <f>TRUNC(I100+I101+I103+I104+I106+I107,0)</f>
        <v>9739656</v>
      </c>
      <c r="J97" s="45"/>
      <c r="K97" s="48">
        <f>TRUNC(K100+K101+K103+K104+K106+K107,0)</f>
        <v>6047009</v>
      </c>
      <c r="L97" s="45"/>
      <c r="M97" s="48">
        <f>TRUNC(M100+M101+M103+M104+M106+M107,0)</f>
        <v>193848</v>
      </c>
      <c r="N97" s="49" t="s">
        <v>9</v>
      </c>
      <c r="O97" t="s">
        <v>9</v>
      </c>
      <c r="P97" t="s">
        <v>225</v>
      </c>
      <c r="CW97" s="47" t="s">
        <v>9</v>
      </c>
    </row>
    <row r="98" spans="2:101" ht="18.399999999999999" customHeight="1" x14ac:dyDescent="0.15">
      <c r="B98" s="46" t="s">
        <v>291</v>
      </c>
      <c r="C98" s="47" t="s">
        <v>9</v>
      </c>
      <c r="D98" s="47"/>
      <c r="E98" s="47" t="s">
        <v>9</v>
      </c>
      <c r="F98" s="48">
        <f t="shared" ref="F98:G113" si="12">H98+J98+L98</f>
        <v>0</v>
      </c>
      <c r="G98" s="48">
        <f t="shared" si="11"/>
        <v>15980513</v>
      </c>
      <c r="H98" s="45"/>
      <c r="I98" s="48">
        <f>TRUNC(I100+I101+I103+I104+I106+I107,0)</f>
        <v>9739656</v>
      </c>
      <c r="J98" s="45"/>
      <c r="K98" s="48">
        <f>TRUNC(K100+K101+K103+K104+K106+K107,0)</f>
        <v>6047009</v>
      </c>
      <c r="L98" s="45"/>
      <c r="M98" s="48">
        <f>TRUNC(M100+M101+M103+M104+M106+M107,0)</f>
        <v>193848</v>
      </c>
      <c r="N98" s="49" t="s">
        <v>9</v>
      </c>
      <c r="O98" t="s">
        <v>9</v>
      </c>
      <c r="Q98" t="s">
        <v>105</v>
      </c>
      <c r="R98" t="s">
        <v>9</v>
      </c>
      <c r="S98" t="s">
        <v>9</v>
      </c>
      <c r="CD98" s="47" t="s">
        <v>231</v>
      </c>
    </row>
    <row r="99" spans="2:101" ht="18.399999999999999" customHeight="1" x14ac:dyDescent="0.15">
      <c r="B99" s="46" t="s">
        <v>232</v>
      </c>
      <c r="C99" s="47" t="s">
        <v>9</v>
      </c>
      <c r="D99" s="47"/>
      <c r="E99" s="47" t="s">
        <v>9</v>
      </c>
      <c r="F99" s="48">
        <f t="shared" si="12"/>
        <v>0</v>
      </c>
      <c r="G99" s="48">
        <f t="shared" si="11"/>
        <v>10545349</v>
      </c>
      <c r="H99" s="45"/>
      <c r="I99" s="48">
        <f>TRUNC(I100+I101,0)</f>
        <v>6211300</v>
      </c>
      <c r="J99" s="45"/>
      <c r="K99" s="48">
        <f>TRUNC(K100+K101,0)</f>
        <v>4186243</v>
      </c>
      <c r="L99" s="45"/>
      <c r="M99" s="48">
        <f>TRUNC(M100+M101,0)</f>
        <v>147806</v>
      </c>
      <c r="N99" s="49" t="s">
        <v>9</v>
      </c>
      <c r="O99" t="s">
        <v>9</v>
      </c>
      <c r="Q99" t="s">
        <v>108</v>
      </c>
      <c r="R99" t="s">
        <v>9</v>
      </c>
      <c r="S99" t="s">
        <v>9</v>
      </c>
      <c r="CD99" s="47" t="s">
        <v>233</v>
      </c>
    </row>
    <row r="100" spans="2:101" ht="18.399999999999999" customHeight="1" x14ac:dyDescent="0.15">
      <c r="B100" s="46" t="s">
        <v>234</v>
      </c>
      <c r="C100" s="47" t="s">
        <v>235</v>
      </c>
      <c r="D100" s="47">
        <v>13.31</v>
      </c>
      <c r="E100" s="47" t="s">
        <v>236</v>
      </c>
      <c r="F100" s="48">
        <f t="shared" si="12"/>
        <v>236088</v>
      </c>
      <c r="G100" s="48">
        <f t="shared" si="11"/>
        <v>3142330</v>
      </c>
      <c r="H100" s="48">
        <f>[1]일위대가목록!F24</f>
        <v>138800</v>
      </c>
      <c r="I100" s="48">
        <f>TRUNC(H100*D100,0)</f>
        <v>1847428</v>
      </c>
      <c r="J100" s="48">
        <f>[1]일위대가목록!G24</f>
        <v>93547</v>
      </c>
      <c r="K100" s="48">
        <f>TRUNC(J100*D100,0)</f>
        <v>1245110</v>
      </c>
      <c r="L100" s="48">
        <f>[1]일위대가목록!H24</f>
        <v>3741</v>
      </c>
      <c r="M100" s="48">
        <f>TRUNC(L100*D100,0)</f>
        <v>49792</v>
      </c>
      <c r="N100" s="49" t="s">
        <v>237</v>
      </c>
      <c r="O100" t="s">
        <v>238</v>
      </c>
      <c r="Q100" t="s">
        <v>114</v>
      </c>
      <c r="R100" t="s">
        <v>9</v>
      </c>
      <c r="S100" t="s">
        <v>239</v>
      </c>
      <c r="U100" t="s">
        <v>240</v>
      </c>
      <c r="BK100" s="50"/>
      <c r="CD100" s="47" t="s">
        <v>241</v>
      </c>
    </row>
    <row r="101" spans="2:101" ht="18.399999999999999" customHeight="1" x14ac:dyDescent="0.15">
      <c r="B101" s="46" t="s">
        <v>234</v>
      </c>
      <c r="C101" s="47" t="s">
        <v>242</v>
      </c>
      <c r="D101" s="61">
        <v>26.2</v>
      </c>
      <c r="E101" s="47" t="s">
        <v>236</v>
      </c>
      <c r="F101" s="48">
        <f t="shared" si="12"/>
        <v>282558</v>
      </c>
      <c r="G101" s="48">
        <f t="shared" si="11"/>
        <v>7403019</v>
      </c>
      <c r="H101" s="48">
        <f>[1]일위대가목록!F25</f>
        <v>166560</v>
      </c>
      <c r="I101" s="48">
        <f>TRUNC(H101*D101,0)</f>
        <v>4363872</v>
      </c>
      <c r="J101" s="48">
        <f>[1]일위대가목록!G25</f>
        <v>112257</v>
      </c>
      <c r="K101" s="48">
        <f>TRUNC(J101*D101,0)</f>
        <v>2941133</v>
      </c>
      <c r="L101" s="48">
        <f>[1]일위대가목록!H25</f>
        <v>3741</v>
      </c>
      <c r="M101" s="48">
        <f>TRUNC(L101*D101,0)</f>
        <v>98014</v>
      </c>
      <c r="N101" s="49" t="s">
        <v>243</v>
      </c>
      <c r="O101" t="s">
        <v>238</v>
      </c>
      <c r="Q101" t="s">
        <v>121</v>
      </c>
      <c r="R101" t="s">
        <v>9</v>
      </c>
      <c r="S101" t="s">
        <v>244</v>
      </c>
      <c r="U101" t="s">
        <v>240</v>
      </c>
      <c r="BK101" s="50"/>
      <c r="CD101" s="47" t="s">
        <v>241</v>
      </c>
    </row>
    <row r="102" spans="2:101" ht="18.399999999999999" customHeight="1" x14ac:dyDescent="0.15">
      <c r="B102" s="46" t="s">
        <v>245</v>
      </c>
      <c r="C102" s="47" t="s">
        <v>246</v>
      </c>
      <c r="D102" s="47"/>
      <c r="E102" s="47" t="s">
        <v>9</v>
      </c>
      <c r="F102" s="48">
        <f t="shared" si="12"/>
        <v>0</v>
      </c>
      <c r="G102" s="48">
        <f t="shared" si="11"/>
        <v>5268018</v>
      </c>
      <c r="H102" s="45"/>
      <c r="I102" s="48">
        <f>TRUNC(I103+I104,0)</f>
        <v>3454446</v>
      </c>
      <c r="J102" s="45"/>
      <c r="K102" s="48">
        <f>TRUNC(K103+K104,0)</f>
        <v>1769354</v>
      </c>
      <c r="L102" s="45"/>
      <c r="M102" s="48">
        <f>TRUNC(M103+M104,0)</f>
        <v>44218</v>
      </c>
      <c r="N102" s="49" t="s">
        <v>9</v>
      </c>
      <c r="O102" t="s">
        <v>9</v>
      </c>
      <c r="Q102" t="s">
        <v>126</v>
      </c>
      <c r="R102" t="s">
        <v>9</v>
      </c>
      <c r="S102" t="s">
        <v>9</v>
      </c>
      <c r="CD102" s="47" t="s">
        <v>233</v>
      </c>
    </row>
    <row r="103" spans="2:101" ht="18.399999999999999" customHeight="1" x14ac:dyDescent="0.15">
      <c r="B103" s="46" t="s">
        <v>234</v>
      </c>
      <c r="C103" s="47" t="s">
        <v>247</v>
      </c>
      <c r="D103" s="47">
        <v>0.91</v>
      </c>
      <c r="E103" s="47" t="s">
        <v>236</v>
      </c>
      <c r="F103" s="48">
        <f t="shared" si="12"/>
        <v>387288</v>
      </c>
      <c r="G103" s="48">
        <f t="shared" si="12"/>
        <v>352431</v>
      </c>
      <c r="H103" s="48">
        <f>[1]일위대가목록!F26</f>
        <v>251125</v>
      </c>
      <c r="I103" s="48">
        <f>TRUNC(H103*D103,0)</f>
        <v>228523</v>
      </c>
      <c r="J103" s="48">
        <f>[1]일위대가목록!G26</f>
        <v>132422</v>
      </c>
      <c r="K103" s="48">
        <f>TRUNC(J103*D103,0)</f>
        <v>120504</v>
      </c>
      <c r="L103" s="48">
        <f>[1]일위대가목록!H26</f>
        <v>3741</v>
      </c>
      <c r="M103" s="48">
        <f>TRUNC(L103*D103,0)</f>
        <v>3404</v>
      </c>
      <c r="N103" s="49" t="s">
        <v>248</v>
      </c>
      <c r="O103" t="s">
        <v>238</v>
      </c>
      <c r="Q103" t="s">
        <v>130</v>
      </c>
      <c r="R103" t="s">
        <v>9</v>
      </c>
      <c r="S103" t="s">
        <v>249</v>
      </c>
      <c r="U103" t="s">
        <v>240</v>
      </c>
      <c r="BK103" s="50"/>
      <c r="CD103" s="47" t="s">
        <v>241</v>
      </c>
    </row>
    <row r="104" spans="2:101" ht="18.399999999999999" customHeight="1" x14ac:dyDescent="0.15">
      <c r="B104" s="46" t="s">
        <v>234</v>
      </c>
      <c r="C104" s="47" t="s">
        <v>250</v>
      </c>
      <c r="D104" s="47">
        <v>10.91</v>
      </c>
      <c r="E104" s="47" t="s">
        <v>236</v>
      </c>
      <c r="F104" s="48">
        <f t="shared" si="12"/>
        <v>450558</v>
      </c>
      <c r="G104" s="48">
        <f t="shared" si="12"/>
        <v>4915587</v>
      </c>
      <c r="H104" s="48">
        <f>[1]일위대가목록!F27</f>
        <v>295685</v>
      </c>
      <c r="I104" s="48">
        <f>TRUNC(H104*D104,0)</f>
        <v>3225923</v>
      </c>
      <c r="J104" s="48">
        <f>[1]일위대가목록!G27</f>
        <v>151132</v>
      </c>
      <c r="K104" s="48">
        <f>TRUNC(J104*D104,0)</f>
        <v>1648850</v>
      </c>
      <c r="L104" s="48">
        <f>[1]일위대가목록!H27</f>
        <v>3741</v>
      </c>
      <c r="M104" s="48">
        <f>TRUNC(L104*D104,0)</f>
        <v>40814</v>
      </c>
      <c r="N104" s="49" t="s">
        <v>251</v>
      </c>
      <c r="O104" t="s">
        <v>238</v>
      </c>
      <c r="Q104" t="s">
        <v>134</v>
      </c>
      <c r="R104" t="s">
        <v>9</v>
      </c>
      <c r="S104" t="s">
        <v>252</v>
      </c>
      <c r="U104" t="s">
        <v>240</v>
      </c>
      <c r="BK104" s="50"/>
      <c r="CD104" s="47" t="s">
        <v>241</v>
      </c>
    </row>
    <row r="105" spans="2:101" ht="18.399999999999999" customHeight="1" x14ac:dyDescent="0.15">
      <c r="B105" s="46" t="s">
        <v>282</v>
      </c>
      <c r="C105" s="47" t="s">
        <v>283</v>
      </c>
      <c r="D105" s="47"/>
      <c r="E105" s="47" t="s">
        <v>9</v>
      </c>
      <c r="F105" s="48">
        <f t="shared" si="12"/>
        <v>0</v>
      </c>
      <c r="G105" s="48">
        <f t="shared" si="12"/>
        <v>167146</v>
      </c>
      <c r="H105" s="45"/>
      <c r="I105" s="48">
        <f>TRUNC(I106+I107,0)</f>
        <v>73910</v>
      </c>
      <c r="J105" s="45"/>
      <c r="K105" s="48">
        <f>TRUNC(K106+K107,0)</f>
        <v>91412</v>
      </c>
      <c r="L105" s="45"/>
      <c r="M105" s="48">
        <f>TRUNC(M106+M107,0)</f>
        <v>1824</v>
      </c>
      <c r="N105" s="49" t="s">
        <v>9</v>
      </c>
      <c r="O105" t="s">
        <v>9</v>
      </c>
      <c r="Q105" t="s">
        <v>138</v>
      </c>
      <c r="R105" t="s">
        <v>9</v>
      </c>
      <c r="S105" t="s">
        <v>9</v>
      </c>
      <c r="CD105" s="47" t="s">
        <v>233</v>
      </c>
    </row>
    <row r="106" spans="2:101" ht="18.399999999999999" customHeight="1" x14ac:dyDescent="0.15">
      <c r="B106" s="46" t="s">
        <v>284</v>
      </c>
      <c r="C106" s="47" t="s">
        <v>285</v>
      </c>
      <c r="D106" s="61">
        <v>3.3</v>
      </c>
      <c r="E106" s="47" t="s">
        <v>257</v>
      </c>
      <c r="F106" s="48">
        <f t="shared" si="12"/>
        <v>40768</v>
      </c>
      <c r="G106" s="48">
        <f t="shared" si="12"/>
        <v>134533</v>
      </c>
      <c r="H106" s="48">
        <f>[1]일위대가목록!F19</f>
        <v>18027</v>
      </c>
      <c r="I106" s="48">
        <f>TRUNC(H106*D106,0)</f>
        <v>59489</v>
      </c>
      <c r="J106" s="48">
        <f>[1]일위대가목록!G19</f>
        <v>22296</v>
      </c>
      <c r="K106" s="48">
        <f>TRUNC(J106*D106,0)</f>
        <v>73576</v>
      </c>
      <c r="L106" s="48">
        <f>[1]일위대가목록!H19</f>
        <v>445</v>
      </c>
      <c r="M106" s="48">
        <f>TRUNC(L106*D106,0)</f>
        <v>1468</v>
      </c>
      <c r="N106" s="49" t="s">
        <v>286</v>
      </c>
      <c r="O106" t="s">
        <v>267</v>
      </c>
      <c r="Q106" t="s">
        <v>142</v>
      </c>
      <c r="R106" t="s">
        <v>9</v>
      </c>
      <c r="S106" t="s">
        <v>287</v>
      </c>
      <c r="U106" t="s">
        <v>115</v>
      </c>
      <c r="BK106" s="50"/>
      <c r="CD106" s="47" t="s">
        <v>241</v>
      </c>
    </row>
    <row r="107" spans="2:101" ht="18.399999999999999" customHeight="1" x14ac:dyDescent="0.15">
      <c r="B107" s="46" t="s">
        <v>284</v>
      </c>
      <c r="C107" s="47" t="s">
        <v>292</v>
      </c>
      <c r="D107" s="61">
        <v>0.8</v>
      </c>
      <c r="E107" s="47" t="s">
        <v>257</v>
      </c>
      <c r="F107" s="48">
        <f t="shared" si="12"/>
        <v>40768</v>
      </c>
      <c r="G107" s="48">
        <f t="shared" si="12"/>
        <v>32613</v>
      </c>
      <c r="H107" s="48">
        <f>[1]일위대가목록!F19</f>
        <v>18027</v>
      </c>
      <c r="I107" s="48">
        <f>TRUNC(H107*D107,0)</f>
        <v>14421</v>
      </c>
      <c r="J107" s="48">
        <f>[1]일위대가목록!G19</f>
        <v>22296</v>
      </c>
      <c r="K107" s="48">
        <f>TRUNC(J107*D107,0)</f>
        <v>17836</v>
      </c>
      <c r="L107" s="48">
        <f>[1]일위대가목록!H19</f>
        <v>445</v>
      </c>
      <c r="M107" s="48">
        <f>TRUNC(L107*D107,0)</f>
        <v>356</v>
      </c>
      <c r="N107" s="49" t="s">
        <v>286</v>
      </c>
      <c r="O107" t="s">
        <v>267</v>
      </c>
      <c r="Q107" t="s">
        <v>147</v>
      </c>
      <c r="R107" t="s">
        <v>9</v>
      </c>
      <c r="S107" t="s">
        <v>287</v>
      </c>
      <c r="U107" t="s">
        <v>115</v>
      </c>
      <c r="BK107" s="50"/>
      <c r="CD107" s="47" t="s">
        <v>241</v>
      </c>
    </row>
    <row r="108" spans="2:101" ht="18.399999999999999" customHeight="1" x14ac:dyDescent="0.15">
      <c r="B108" s="46" t="s">
        <v>9</v>
      </c>
      <c r="C108" s="47" t="s">
        <v>9</v>
      </c>
      <c r="D108" s="47"/>
      <c r="E108" s="47" t="s">
        <v>9</v>
      </c>
      <c r="F108" s="48">
        <f t="shared" si="12"/>
        <v>0</v>
      </c>
      <c r="G108" s="48">
        <f t="shared" si="12"/>
        <v>0</v>
      </c>
      <c r="H108" s="45"/>
      <c r="I108" s="48">
        <v>0</v>
      </c>
      <c r="J108" s="45"/>
      <c r="K108" s="48">
        <v>0</v>
      </c>
      <c r="L108" s="45"/>
      <c r="M108" s="48">
        <v>0</v>
      </c>
      <c r="N108" s="49" t="s">
        <v>9</v>
      </c>
      <c r="O108" t="s">
        <v>9</v>
      </c>
      <c r="Q108" t="s">
        <v>187</v>
      </c>
      <c r="R108" t="s">
        <v>9</v>
      </c>
      <c r="S108" t="s">
        <v>9</v>
      </c>
      <c r="CD108" s="47" t="s">
        <v>9</v>
      </c>
    </row>
    <row r="109" spans="2:101" ht="18.399999999999999" customHeight="1" x14ac:dyDescent="0.15">
      <c r="B109" s="46" t="s">
        <v>293</v>
      </c>
      <c r="C109" s="47" t="s">
        <v>9</v>
      </c>
      <c r="D109" s="48">
        <v>1</v>
      </c>
      <c r="E109" s="47" t="s">
        <v>101</v>
      </c>
      <c r="F109" s="45"/>
      <c r="G109" s="48">
        <f t="shared" si="12"/>
        <v>2014332</v>
      </c>
      <c r="H109" s="45"/>
      <c r="I109" s="48">
        <f>TRUNC(I112+I114+I115,0)</f>
        <v>1270921</v>
      </c>
      <c r="J109" s="45"/>
      <c r="K109" s="48">
        <f>TRUNC(K112+K114+K115,0)</f>
        <v>720854</v>
      </c>
      <c r="L109" s="45"/>
      <c r="M109" s="48">
        <f>TRUNC(M112+M114+M115,0)</f>
        <v>22557</v>
      </c>
      <c r="N109" s="49" t="s">
        <v>9</v>
      </c>
      <c r="O109" t="s">
        <v>9</v>
      </c>
      <c r="P109" t="s">
        <v>227</v>
      </c>
      <c r="CW109" s="47" t="s">
        <v>9</v>
      </c>
    </row>
    <row r="110" spans="2:101" ht="18.399999999999999" customHeight="1" x14ac:dyDescent="0.15">
      <c r="B110" s="46" t="s">
        <v>294</v>
      </c>
      <c r="C110" s="47" t="s">
        <v>9</v>
      </c>
      <c r="D110" s="47"/>
      <c r="E110" s="47" t="s">
        <v>9</v>
      </c>
      <c r="F110" s="48">
        <f t="shared" ref="F110:G125" si="13">H110+J110+L110</f>
        <v>0</v>
      </c>
      <c r="G110" s="48">
        <f t="shared" si="12"/>
        <v>2014332</v>
      </c>
      <c r="H110" s="45"/>
      <c r="I110" s="48">
        <f>TRUNC(I112+I114+I115,0)</f>
        <v>1270921</v>
      </c>
      <c r="J110" s="45"/>
      <c r="K110" s="48">
        <f>TRUNC(K112+K114+K115,0)</f>
        <v>720854</v>
      </c>
      <c r="L110" s="45"/>
      <c r="M110" s="48">
        <f>TRUNC(M112+M114+M115,0)</f>
        <v>22557</v>
      </c>
      <c r="N110" s="49" t="s">
        <v>9</v>
      </c>
      <c r="O110" t="s">
        <v>9</v>
      </c>
      <c r="Q110" t="s">
        <v>105</v>
      </c>
      <c r="R110" t="s">
        <v>9</v>
      </c>
      <c r="S110" t="s">
        <v>9</v>
      </c>
      <c r="CD110" s="47" t="s">
        <v>231</v>
      </c>
    </row>
    <row r="111" spans="2:101" ht="18.399999999999999" customHeight="1" x14ac:dyDescent="0.15">
      <c r="B111" s="46" t="s">
        <v>232</v>
      </c>
      <c r="C111" s="47" t="s">
        <v>9</v>
      </c>
      <c r="D111" s="47"/>
      <c r="E111" s="47" t="s">
        <v>9</v>
      </c>
      <c r="F111" s="48">
        <f t="shared" si="13"/>
        <v>0</v>
      </c>
      <c r="G111" s="48">
        <f t="shared" si="12"/>
        <v>698820</v>
      </c>
      <c r="H111" s="45"/>
      <c r="I111" s="48">
        <f>TRUNC(I112,0)</f>
        <v>410848</v>
      </c>
      <c r="J111" s="45"/>
      <c r="K111" s="48">
        <f>TRUNC(K112,0)</f>
        <v>276899</v>
      </c>
      <c r="L111" s="45"/>
      <c r="M111" s="48">
        <f>TRUNC(M112,0)</f>
        <v>11073</v>
      </c>
      <c r="N111" s="49" t="s">
        <v>9</v>
      </c>
      <c r="O111" t="s">
        <v>9</v>
      </c>
      <c r="Q111" t="s">
        <v>108</v>
      </c>
      <c r="R111" t="s">
        <v>9</v>
      </c>
      <c r="S111" t="s">
        <v>9</v>
      </c>
      <c r="CD111" s="47" t="s">
        <v>233</v>
      </c>
    </row>
    <row r="112" spans="2:101" ht="18.399999999999999" customHeight="1" x14ac:dyDescent="0.15">
      <c r="B112" s="46" t="s">
        <v>234</v>
      </c>
      <c r="C112" s="47" t="s">
        <v>235</v>
      </c>
      <c r="D112" s="47">
        <v>2.96</v>
      </c>
      <c r="E112" s="47" t="s">
        <v>236</v>
      </c>
      <c r="F112" s="48">
        <f t="shared" si="13"/>
        <v>236088</v>
      </c>
      <c r="G112" s="48">
        <f t="shared" si="12"/>
        <v>698820</v>
      </c>
      <c r="H112" s="48">
        <f>[1]일위대가목록!F24</f>
        <v>138800</v>
      </c>
      <c r="I112" s="48">
        <f>TRUNC(H112*D112,0)</f>
        <v>410848</v>
      </c>
      <c r="J112" s="48">
        <f>[1]일위대가목록!G24</f>
        <v>93547</v>
      </c>
      <c r="K112" s="48">
        <f>TRUNC(J112*D112,0)</f>
        <v>276899</v>
      </c>
      <c r="L112" s="48">
        <f>[1]일위대가목록!H24</f>
        <v>3741</v>
      </c>
      <c r="M112" s="48">
        <f>TRUNC(L112*D112,0)</f>
        <v>11073</v>
      </c>
      <c r="N112" s="49" t="s">
        <v>237</v>
      </c>
      <c r="O112" t="s">
        <v>238</v>
      </c>
      <c r="Q112" t="s">
        <v>114</v>
      </c>
      <c r="R112" t="s">
        <v>9</v>
      </c>
      <c r="S112" t="s">
        <v>239</v>
      </c>
      <c r="U112" t="s">
        <v>240</v>
      </c>
      <c r="BK112" s="50"/>
      <c r="CD112" s="47" t="s">
        <v>241</v>
      </c>
    </row>
    <row r="113" spans="2:101" ht="18.399999999999999" customHeight="1" x14ac:dyDescent="0.15">
      <c r="B113" s="46" t="s">
        <v>245</v>
      </c>
      <c r="C113" s="47" t="s">
        <v>246</v>
      </c>
      <c r="D113" s="47"/>
      <c r="E113" s="47" t="s">
        <v>9</v>
      </c>
      <c r="F113" s="48">
        <f t="shared" si="13"/>
        <v>0</v>
      </c>
      <c r="G113" s="48">
        <f t="shared" si="12"/>
        <v>1315512</v>
      </c>
      <c r="H113" s="45"/>
      <c r="I113" s="48">
        <f>TRUNC(I114+I115,0)</f>
        <v>860073</v>
      </c>
      <c r="J113" s="45"/>
      <c r="K113" s="48">
        <f>TRUNC(K114+K115,0)</f>
        <v>443955</v>
      </c>
      <c r="L113" s="45"/>
      <c r="M113" s="48">
        <f>TRUNC(M114+M115,0)</f>
        <v>11484</v>
      </c>
      <c r="N113" s="49" t="s">
        <v>9</v>
      </c>
      <c r="O113" t="s">
        <v>9</v>
      </c>
      <c r="Q113" t="s">
        <v>121</v>
      </c>
      <c r="R113" t="s">
        <v>9</v>
      </c>
      <c r="S113" t="s">
        <v>9</v>
      </c>
      <c r="CD113" s="47" t="s">
        <v>233</v>
      </c>
    </row>
    <row r="114" spans="2:101" ht="18.399999999999999" customHeight="1" x14ac:dyDescent="0.15">
      <c r="B114" s="46" t="s">
        <v>234</v>
      </c>
      <c r="C114" s="47" t="s">
        <v>247</v>
      </c>
      <c r="D114" s="47">
        <v>1.07</v>
      </c>
      <c r="E114" s="47" t="s">
        <v>236</v>
      </c>
      <c r="F114" s="48">
        <f t="shared" si="13"/>
        <v>387288</v>
      </c>
      <c r="G114" s="48">
        <f t="shared" si="13"/>
        <v>414396</v>
      </c>
      <c r="H114" s="48">
        <f>[1]일위대가목록!F26</f>
        <v>251125</v>
      </c>
      <c r="I114" s="48">
        <f>TRUNC(H114*D114,0)</f>
        <v>268703</v>
      </c>
      <c r="J114" s="48">
        <f>[1]일위대가목록!G26</f>
        <v>132422</v>
      </c>
      <c r="K114" s="48">
        <f>TRUNC(J114*D114,0)</f>
        <v>141691</v>
      </c>
      <c r="L114" s="48">
        <f>[1]일위대가목록!H26</f>
        <v>3741</v>
      </c>
      <c r="M114" s="48">
        <f>TRUNC(L114*D114,0)</f>
        <v>4002</v>
      </c>
      <c r="N114" s="49" t="s">
        <v>248</v>
      </c>
      <c r="O114" t="s">
        <v>238</v>
      </c>
      <c r="Q114" t="s">
        <v>126</v>
      </c>
      <c r="R114" t="s">
        <v>9</v>
      </c>
      <c r="S114" t="s">
        <v>249</v>
      </c>
      <c r="U114" t="s">
        <v>240</v>
      </c>
      <c r="BK114" s="50"/>
      <c r="CD114" s="47" t="s">
        <v>241</v>
      </c>
    </row>
    <row r="115" spans="2:101" ht="18.399999999999999" customHeight="1" x14ac:dyDescent="0.15">
      <c r="B115" s="46" t="s">
        <v>234</v>
      </c>
      <c r="C115" s="47" t="s">
        <v>250</v>
      </c>
      <c r="D115" s="61">
        <v>2</v>
      </c>
      <c r="E115" s="47" t="s">
        <v>236</v>
      </c>
      <c r="F115" s="48">
        <f t="shared" si="13"/>
        <v>450558</v>
      </c>
      <c r="G115" s="48">
        <f t="shared" si="13"/>
        <v>901116</v>
      </c>
      <c r="H115" s="48">
        <f>[1]일위대가목록!F27</f>
        <v>295685</v>
      </c>
      <c r="I115" s="48">
        <f>TRUNC(H115*D115,0)</f>
        <v>591370</v>
      </c>
      <c r="J115" s="48">
        <f>[1]일위대가목록!G27</f>
        <v>151132</v>
      </c>
      <c r="K115" s="48">
        <f>TRUNC(J115*D115,0)</f>
        <v>302264</v>
      </c>
      <c r="L115" s="48">
        <f>[1]일위대가목록!H27</f>
        <v>3741</v>
      </c>
      <c r="M115" s="48">
        <f>TRUNC(L115*D115,0)</f>
        <v>7482</v>
      </c>
      <c r="N115" s="49" t="s">
        <v>251</v>
      </c>
      <c r="O115" t="s">
        <v>238</v>
      </c>
      <c r="Q115" t="s">
        <v>130</v>
      </c>
      <c r="R115" t="s">
        <v>9</v>
      </c>
      <c r="S115" t="s">
        <v>252</v>
      </c>
      <c r="U115" t="s">
        <v>240</v>
      </c>
      <c r="BK115" s="50"/>
      <c r="CD115" s="47" t="s">
        <v>241</v>
      </c>
    </row>
    <row r="116" spans="2:101" ht="18.399999999999999" customHeight="1" x14ac:dyDescent="0.15">
      <c r="B116" s="46" t="s">
        <v>9</v>
      </c>
      <c r="C116" s="47" t="s">
        <v>9</v>
      </c>
      <c r="D116" s="47"/>
      <c r="E116" s="47" t="s">
        <v>9</v>
      </c>
      <c r="F116" s="48">
        <f t="shared" si="13"/>
        <v>0</v>
      </c>
      <c r="G116" s="48">
        <f t="shared" si="13"/>
        <v>0</v>
      </c>
      <c r="H116" s="45"/>
      <c r="I116" s="48">
        <v>0</v>
      </c>
      <c r="J116" s="45"/>
      <c r="K116" s="48">
        <v>0</v>
      </c>
      <c r="L116" s="45"/>
      <c r="M116" s="48">
        <v>0</v>
      </c>
      <c r="N116" s="49" t="s">
        <v>9</v>
      </c>
      <c r="O116" t="s">
        <v>9</v>
      </c>
      <c r="Q116" t="s">
        <v>134</v>
      </c>
      <c r="R116" t="s">
        <v>9</v>
      </c>
      <c r="S116" t="s">
        <v>9</v>
      </c>
      <c r="CD116" s="47" t="s">
        <v>9</v>
      </c>
    </row>
    <row r="117" spans="2:101" ht="18.399999999999999" customHeight="1" x14ac:dyDescent="0.15">
      <c r="B117" s="46" t="s">
        <v>228</v>
      </c>
      <c r="C117" s="47" t="s">
        <v>9</v>
      </c>
      <c r="D117" s="48">
        <v>1</v>
      </c>
      <c r="E117" s="47" t="s">
        <v>101</v>
      </c>
      <c r="F117" s="45"/>
      <c r="G117" s="48">
        <f t="shared" si="13"/>
        <v>82455775</v>
      </c>
      <c r="H117" s="45"/>
      <c r="I117" s="48">
        <f>TRUNC(I118+I119+I120+I122+I123+I124+I125+I126+I127,0)</f>
        <v>5606255</v>
      </c>
      <c r="J117" s="45"/>
      <c r="K117" s="48">
        <f>TRUNC(K118+K119+K120+K122+K123+K124+K125+K126+K127,0)</f>
        <v>64088820</v>
      </c>
      <c r="L117" s="45"/>
      <c r="M117" s="48">
        <f>TRUNC(M118+M119+M120+M122+M123+M124+M125+M126+M127,0)</f>
        <v>12760700</v>
      </c>
      <c r="N117" s="49" t="s">
        <v>9</v>
      </c>
      <c r="O117" t="s">
        <v>9</v>
      </c>
      <c r="P117" t="s">
        <v>229</v>
      </c>
      <c r="CW117" s="47" t="s">
        <v>9</v>
      </c>
    </row>
    <row r="118" spans="2:101" ht="18.399999999999999" customHeight="1" x14ac:dyDescent="0.15">
      <c r="B118" s="46" t="s">
        <v>295</v>
      </c>
      <c r="C118" s="47" t="s">
        <v>296</v>
      </c>
      <c r="D118" s="48">
        <v>2</v>
      </c>
      <c r="E118" s="47" t="s">
        <v>297</v>
      </c>
      <c r="F118" s="48">
        <f t="shared" ref="F118:G133" si="14">H118+J118+L118</f>
        <v>85282</v>
      </c>
      <c r="G118" s="48">
        <f t="shared" si="13"/>
        <v>170564</v>
      </c>
      <c r="H118" s="48">
        <f>[1]일위대가목록!F4</f>
        <v>85282</v>
      </c>
      <c r="I118" s="48">
        <f>TRUNC(H118*D118,0)</f>
        <v>170564</v>
      </c>
      <c r="J118" s="48">
        <f>[1]일위대가목록!G4</f>
        <v>0</v>
      </c>
      <c r="K118" s="48">
        <f>TRUNC(J118*D118,0)</f>
        <v>0</v>
      </c>
      <c r="L118" s="48">
        <f>[1]일위대가목록!H4</f>
        <v>0</v>
      </c>
      <c r="M118" s="48">
        <f>TRUNC(L118*D118,0)</f>
        <v>0</v>
      </c>
      <c r="N118" s="49" t="s">
        <v>298</v>
      </c>
      <c r="O118" t="s">
        <v>299</v>
      </c>
      <c r="Q118" t="s">
        <v>105</v>
      </c>
      <c r="R118" t="s">
        <v>9</v>
      </c>
      <c r="S118" t="s">
        <v>300</v>
      </c>
      <c r="U118" t="s">
        <v>115</v>
      </c>
      <c r="BK118" s="50" t="str">
        <f>HYPERLINK("#일위대가목록!A4","K0120405F03 →")</f>
        <v>K0120405F03 →</v>
      </c>
      <c r="CD118" s="47" t="s">
        <v>231</v>
      </c>
    </row>
    <row r="119" spans="2:101" ht="18.399999999999999" customHeight="1" x14ac:dyDescent="0.15">
      <c r="B119" s="46" t="s">
        <v>301</v>
      </c>
      <c r="C119" s="47" t="s">
        <v>302</v>
      </c>
      <c r="D119" s="48">
        <v>10</v>
      </c>
      <c r="E119" s="47" t="s">
        <v>303</v>
      </c>
      <c r="F119" s="48">
        <f t="shared" si="14"/>
        <v>156891</v>
      </c>
      <c r="G119" s="48">
        <f t="shared" si="13"/>
        <v>1568910</v>
      </c>
      <c r="H119" s="48">
        <f>[1]일위대가목록!F3</f>
        <v>0</v>
      </c>
      <c r="I119" s="48">
        <f>TRUNC(H119*D119,0)</f>
        <v>0</v>
      </c>
      <c r="J119" s="48">
        <f>[1]일위대가목록!G3</f>
        <v>156891</v>
      </c>
      <c r="K119" s="48">
        <f>TRUNC(J119*D119,0)</f>
        <v>1568910</v>
      </c>
      <c r="L119" s="48">
        <f>[1]일위대가목록!H3</f>
        <v>0</v>
      </c>
      <c r="M119" s="48">
        <f>TRUNC(L119*D119,0)</f>
        <v>0</v>
      </c>
      <c r="N119" s="49" t="s">
        <v>304</v>
      </c>
      <c r="O119" t="s">
        <v>299</v>
      </c>
      <c r="Q119" t="s">
        <v>108</v>
      </c>
      <c r="R119" t="s">
        <v>9</v>
      </c>
      <c r="S119" t="s">
        <v>305</v>
      </c>
      <c r="U119" t="s">
        <v>115</v>
      </c>
      <c r="BK119" s="50" t="str">
        <f>HYPERLINK("#일위대가목록!A3","K0120405D2 →")</f>
        <v>K0120405D2 →</v>
      </c>
      <c r="CD119" s="47" t="s">
        <v>231</v>
      </c>
    </row>
    <row r="120" spans="2:101" ht="18.399999999999999" customHeight="1" x14ac:dyDescent="0.15">
      <c r="B120" s="46" t="s">
        <v>306</v>
      </c>
      <c r="C120" s="47" t="s">
        <v>307</v>
      </c>
      <c r="D120" s="48">
        <v>117</v>
      </c>
      <c r="E120" s="47" t="s">
        <v>308</v>
      </c>
      <c r="F120" s="48">
        <f t="shared" si="14"/>
        <v>529904</v>
      </c>
      <c r="G120" s="48">
        <f t="shared" si="13"/>
        <v>61998768</v>
      </c>
      <c r="H120" s="48">
        <f>[1]일위대가목록!F10</f>
        <v>46128</v>
      </c>
      <c r="I120" s="48">
        <f>TRUNC(H120*D120,0)</f>
        <v>5396976</v>
      </c>
      <c r="J120" s="48">
        <f>[1]일위대가목록!G10</f>
        <v>398224</v>
      </c>
      <c r="K120" s="48">
        <f>TRUNC(J120*D120,0)</f>
        <v>46592208</v>
      </c>
      <c r="L120" s="48">
        <f>[1]일위대가목록!H10</f>
        <v>85552</v>
      </c>
      <c r="M120" s="48">
        <f>TRUNC(L120*D120,0)</f>
        <v>10009584</v>
      </c>
      <c r="N120" s="49" t="s">
        <v>309</v>
      </c>
      <c r="O120" t="s">
        <v>275</v>
      </c>
      <c r="Q120" t="s">
        <v>114</v>
      </c>
      <c r="R120" t="s">
        <v>9</v>
      </c>
      <c r="S120" t="s">
        <v>310</v>
      </c>
      <c r="U120" t="s">
        <v>115</v>
      </c>
      <c r="BK120" s="50" t="str">
        <f>HYPERLINK("#일위대가목록!A10","K025015782 →")</f>
        <v>K025015782 →</v>
      </c>
      <c r="CD120" s="47" t="s">
        <v>231</v>
      </c>
    </row>
    <row r="121" spans="2:101" ht="18.399999999999999" customHeight="1" x14ac:dyDescent="0.15">
      <c r="B121" s="46" t="s">
        <v>311</v>
      </c>
      <c r="C121" s="47" t="s">
        <v>9</v>
      </c>
      <c r="D121" s="47"/>
      <c r="E121" s="47" t="s">
        <v>9</v>
      </c>
      <c r="F121" s="48">
        <f t="shared" si="14"/>
        <v>0</v>
      </c>
      <c r="G121" s="48">
        <f t="shared" si="13"/>
        <v>2416276</v>
      </c>
      <c r="H121" s="45"/>
      <c r="I121" s="48">
        <f>TRUNC(I122+I123,0)</f>
        <v>0</v>
      </c>
      <c r="J121" s="45"/>
      <c r="K121" s="48">
        <f>TRUNC(K122+K123,0)</f>
        <v>0</v>
      </c>
      <c r="L121" s="45"/>
      <c r="M121" s="48">
        <f>TRUNC(M122+M123,0)</f>
        <v>2416276</v>
      </c>
      <c r="N121" s="49" t="s">
        <v>9</v>
      </c>
      <c r="O121" t="s">
        <v>9</v>
      </c>
      <c r="Q121" t="s">
        <v>121</v>
      </c>
      <c r="R121" t="s">
        <v>9</v>
      </c>
      <c r="S121" t="s">
        <v>9</v>
      </c>
      <c r="CD121" s="47" t="s">
        <v>231</v>
      </c>
    </row>
    <row r="122" spans="2:101" ht="18.399999999999999" customHeight="1" x14ac:dyDescent="0.15">
      <c r="B122" s="46" t="s">
        <v>312</v>
      </c>
      <c r="C122" s="47" t="s">
        <v>313</v>
      </c>
      <c r="D122" s="48">
        <v>1</v>
      </c>
      <c r="E122" s="47" t="s">
        <v>314</v>
      </c>
      <c r="F122" s="48">
        <f t="shared" si="14"/>
        <v>1259438</v>
      </c>
      <c r="G122" s="48">
        <f t="shared" si="13"/>
        <v>1259438</v>
      </c>
      <c r="H122" s="48">
        <f>[1]일위대가목록!F11</f>
        <v>0</v>
      </c>
      <c r="I122" s="48">
        <f t="shared" ref="I122:I127" si="15">TRUNC(H122*D122,0)</f>
        <v>0</v>
      </c>
      <c r="J122" s="48">
        <f>[1]일위대가목록!G11</f>
        <v>0</v>
      </c>
      <c r="K122" s="48">
        <f t="shared" ref="K122:K127" si="16">TRUNC(J122*D122,0)</f>
        <v>0</v>
      </c>
      <c r="L122" s="48">
        <f>[1]일위대가목록!H11</f>
        <v>1259438</v>
      </c>
      <c r="M122" s="48">
        <f t="shared" ref="M122:M127" si="17">TRUNC(L122*D122,0)</f>
        <v>1259438</v>
      </c>
      <c r="N122" s="49" t="s">
        <v>315</v>
      </c>
      <c r="O122" t="s">
        <v>316</v>
      </c>
      <c r="Q122" t="s">
        <v>126</v>
      </c>
      <c r="R122" t="s">
        <v>9</v>
      </c>
      <c r="S122" t="s">
        <v>317</v>
      </c>
      <c r="U122" t="s">
        <v>115</v>
      </c>
      <c r="BK122" s="50" t="str">
        <f>HYPERLINK("#일위대가목록!A11","K091010FB08 →")</f>
        <v>K091010FB08 →</v>
      </c>
      <c r="CD122" s="47" t="s">
        <v>241</v>
      </c>
    </row>
    <row r="123" spans="2:101" ht="18.399999999999999" customHeight="1" x14ac:dyDescent="0.15">
      <c r="B123" s="46" t="s">
        <v>312</v>
      </c>
      <c r="C123" s="47" t="s">
        <v>318</v>
      </c>
      <c r="D123" s="48">
        <v>1</v>
      </c>
      <c r="E123" s="47" t="s">
        <v>314</v>
      </c>
      <c r="F123" s="48">
        <f t="shared" si="14"/>
        <v>1156838</v>
      </c>
      <c r="G123" s="48">
        <f t="shared" si="13"/>
        <v>1156838</v>
      </c>
      <c r="H123" s="48">
        <f>[1]일위대가목록!F12</f>
        <v>0</v>
      </c>
      <c r="I123" s="48">
        <f t="shared" si="15"/>
        <v>0</v>
      </c>
      <c r="J123" s="48">
        <f>[1]일위대가목록!G12</f>
        <v>0</v>
      </c>
      <c r="K123" s="48">
        <f t="shared" si="16"/>
        <v>0</v>
      </c>
      <c r="L123" s="48">
        <f>[1]일위대가목록!H12</f>
        <v>1156838</v>
      </c>
      <c r="M123" s="48">
        <f t="shared" si="17"/>
        <v>1156838</v>
      </c>
      <c r="N123" s="49" t="s">
        <v>319</v>
      </c>
      <c r="O123" t="s">
        <v>316</v>
      </c>
      <c r="Q123" t="s">
        <v>130</v>
      </c>
      <c r="R123" t="s">
        <v>9</v>
      </c>
      <c r="S123" t="s">
        <v>320</v>
      </c>
      <c r="U123" t="s">
        <v>115</v>
      </c>
      <c r="BK123" s="50" t="str">
        <f>HYPERLINK("#일위대가목록!A12","K091010GB08 →")</f>
        <v>K091010GB08 →</v>
      </c>
      <c r="CD123" s="47" t="s">
        <v>241</v>
      </c>
    </row>
    <row r="124" spans="2:101" ht="18.399999999999999" customHeight="1" x14ac:dyDescent="0.15">
      <c r="B124" s="46" t="s">
        <v>321</v>
      </c>
      <c r="C124" s="47" t="s">
        <v>271</v>
      </c>
      <c r="D124" s="48">
        <v>12</v>
      </c>
      <c r="E124" s="47" t="s">
        <v>322</v>
      </c>
      <c r="F124" s="48">
        <f t="shared" si="14"/>
        <v>258102</v>
      </c>
      <c r="G124" s="48">
        <f t="shared" si="13"/>
        <v>3097224</v>
      </c>
      <c r="H124" s="48">
        <f>[1]일위대가목록!F13</f>
        <v>0</v>
      </c>
      <c r="I124" s="48">
        <f t="shared" si="15"/>
        <v>0</v>
      </c>
      <c r="J124" s="48">
        <f>[1]일위대가목록!G13</f>
        <v>258102</v>
      </c>
      <c r="K124" s="48">
        <f t="shared" si="16"/>
        <v>3097224</v>
      </c>
      <c r="L124" s="48">
        <f>[1]일위대가목록!H13</f>
        <v>0</v>
      </c>
      <c r="M124" s="48">
        <f t="shared" si="17"/>
        <v>0</v>
      </c>
      <c r="N124" s="49" t="s">
        <v>323</v>
      </c>
      <c r="O124" t="s">
        <v>324</v>
      </c>
      <c r="Q124" t="s">
        <v>134</v>
      </c>
      <c r="R124" t="s">
        <v>9</v>
      </c>
      <c r="S124" t="s">
        <v>325</v>
      </c>
      <c r="U124" t="s">
        <v>115</v>
      </c>
      <c r="BK124" s="50" t="str">
        <f>HYPERLINK("#일위대가목록!A13","K09503A →")</f>
        <v>K09503A →</v>
      </c>
      <c r="CD124" s="47" t="s">
        <v>231</v>
      </c>
    </row>
    <row r="125" spans="2:101" ht="18.399999999999999" customHeight="1" x14ac:dyDescent="0.15">
      <c r="B125" s="46" t="s">
        <v>326</v>
      </c>
      <c r="C125" s="47" t="s">
        <v>327</v>
      </c>
      <c r="D125" s="48">
        <v>2</v>
      </c>
      <c r="E125" s="47" t="s">
        <v>314</v>
      </c>
      <c r="F125" s="48">
        <f t="shared" si="14"/>
        <v>147150</v>
      </c>
      <c r="G125" s="48">
        <f t="shared" si="13"/>
        <v>294300</v>
      </c>
      <c r="H125" s="48">
        <f>[1]일위대가목록!F15</f>
        <v>0</v>
      </c>
      <c r="I125" s="48">
        <f t="shared" si="15"/>
        <v>0</v>
      </c>
      <c r="J125" s="48">
        <f>[1]일위대가목록!G15</f>
        <v>0</v>
      </c>
      <c r="K125" s="48">
        <f t="shared" si="16"/>
        <v>0</v>
      </c>
      <c r="L125" s="48">
        <f>[1]일위대가목록!H15</f>
        <v>147150</v>
      </c>
      <c r="M125" s="48">
        <f t="shared" si="17"/>
        <v>294300</v>
      </c>
      <c r="N125" s="49" t="s">
        <v>328</v>
      </c>
      <c r="O125" t="s">
        <v>329</v>
      </c>
      <c r="Q125" t="s">
        <v>138</v>
      </c>
      <c r="R125" t="s">
        <v>9</v>
      </c>
      <c r="S125" t="s">
        <v>330</v>
      </c>
      <c r="U125" t="s">
        <v>115</v>
      </c>
      <c r="BK125" s="50" t="str">
        <f>HYPERLINK("#일위대가목록!A15","K09505EA131 →")</f>
        <v>K09505EA131 →</v>
      </c>
      <c r="CD125" s="47" t="s">
        <v>231</v>
      </c>
    </row>
    <row r="126" spans="2:101" ht="18.399999999999999" customHeight="1" x14ac:dyDescent="0.15">
      <c r="B126" s="46" t="s">
        <v>331</v>
      </c>
      <c r="C126" s="47" t="s">
        <v>332</v>
      </c>
      <c r="D126" s="48">
        <v>74</v>
      </c>
      <c r="E126" s="47" t="s">
        <v>322</v>
      </c>
      <c r="F126" s="48">
        <f t="shared" si="14"/>
        <v>172068</v>
      </c>
      <c r="G126" s="48">
        <f t="shared" si="14"/>
        <v>12733032</v>
      </c>
      <c r="H126" s="48">
        <f>[1]일위대가목록!F14</f>
        <v>0</v>
      </c>
      <c r="I126" s="48">
        <f t="shared" si="15"/>
        <v>0</v>
      </c>
      <c r="J126" s="48">
        <f>[1]일위대가목록!G14</f>
        <v>172068</v>
      </c>
      <c r="K126" s="48">
        <f t="shared" si="16"/>
        <v>12733032</v>
      </c>
      <c r="L126" s="48">
        <f>[1]일위대가목록!H14</f>
        <v>0</v>
      </c>
      <c r="M126" s="48">
        <f t="shared" si="17"/>
        <v>0</v>
      </c>
      <c r="N126" s="49" t="s">
        <v>333</v>
      </c>
      <c r="O126" t="s">
        <v>324</v>
      </c>
      <c r="Q126" t="s">
        <v>142</v>
      </c>
      <c r="R126" t="s">
        <v>9</v>
      </c>
      <c r="S126" t="s">
        <v>334</v>
      </c>
      <c r="U126" t="s">
        <v>115</v>
      </c>
      <c r="BK126" s="50" t="str">
        <f>HYPERLINK("#일위대가목록!A14","K09503A43 →")</f>
        <v>K09503A43 →</v>
      </c>
      <c r="CD126" s="47" t="s">
        <v>231</v>
      </c>
    </row>
    <row r="127" spans="2:101" ht="18.399999999999999" customHeight="1" x14ac:dyDescent="0.15">
      <c r="B127" s="46" t="s">
        <v>335</v>
      </c>
      <c r="C127" s="47" t="s">
        <v>336</v>
      </c>
      <c r="D127" s="47">
        <v>26.83</v>
      </c>
      <c r="E127" s="47" t="s">
        <v>337</v>
      </c>
      <c r="F127" s="48">
        <f t="shared" si="14"/>
        <v>6586</v>
      </c>
      <c r="G127" s="48">
        <f t="shared" si="14"/>
        <v>176701</v>
      </c>
      <c r="H127" s="48">
        <f>[1]일위대가목록!F16</f>
        <v>1443</v>
      </c>
      <c r="I127" s="48">
        <f t="shared" si="15"/>
        <v>38715</v>
      </c>
      <c r="J127" s="48">
        <f>[1]일위대가목록!G16</f>
        <v>3632</v>
      </c>
      <c r="K127" s="48">
        <f t="shared" si="16"/>
        <v>97446</v>
      </c>
      <c r="L127" s="48">
        <f>[1]일위대가목록!H16</f>
        <v>1511</v>
      </c>
      <c r="M127" s="48">
        <f t="shared" si="17"/>
        <v>40540</v>
      </c>
      <c r="N127" s="49" t="s">
        <v>338</v>
      </c>
      <c r="O127" t="s">
        <v>324</v>
      </c>
      <c r="Q127" t="s">
        <v>147</v>
      </c>
      <c r="R127" t="s">
        <v>9</v>
      </c>
      <c r="S127" t="s">
        <v>339</v>
      </c>
      <c r="U127" t="s">
        <v>115</v>
      </c>
      <c r="BK127" s="50" t="str">
        <f>HYPERLINK("#일위대가목록!A16","K09700E030 →")</f>
        <v>K09700E030 →</v>
      </c>
      <c r="CD127" s="47" t="s">
        <v>231</v>
      </c>
    </row>
    <row r="128" spans="2:101" ht="18.399999999999999" customHeight="1" x14ac:dyDescent="0.15">
      <c r="B128" s="46" t="s">
        <v>9</v>
      </c>
      <c r="C128" s="47" t="s">
        <v>9</v>
      </c>
      <c r="D128" s="47"/>
      <c r="E128" s="47" t="s">
        <v>9</v>
      </c>
      <c r="F128" s="48">
        <f t="shared" si="14"/>
        <v>0</v>
      </c>
      <c r="G128" s="48">
        <f t="shared" si="14"/>
        <v>0</v>
      </c>
      <c r="H128" s="45"/>
      <c r="I128" s="48">
        <v>0</v>
      </c>
      <c r="J128" s="45"/>
      <c r="K128" s="48">
        <v>0</v>
      </c>
      <c r="L128" s="45"/>
      <c r="M128" s="48">
        <v>0</v>
      </c>
      <c r="N128" s="49" t="s">
        <v>9</v>
      </c>
      <c r="O128" t="s">
        <v>9</v>
      </c>
      <c r="Q128" t="s">
        <v>152</v>
      </c>
      <c r="R128" t="s">
        <v>9</v>
      </c>
      <c r="S128" t="s">
        <v>9</v>
      </c>
      <c r="CD128" s="47" t="s">
        <v>9</v>
      </c>
    </row>
    <row r="129" spans="2:101" ht="18.399999999999999" customHeight="1" x14ac:dyDescent="0.15">
      <c r="B129" s="46" t="s">
        <v>340</v>
      </c>
      <c r="C129" s="47" t="s">
        <v>9</v>
      </c>
      <c r="D129" s="48">
        <v>1</v>
      </c>
      <c r="E129" s="47" t="s">
        <v>101</v>
      </c>
      <c r="F129" s="45"/>
      <c r="G129" s="48">
        <f t="shared" si="14"/>
        <v>3283000</v>
      </c>
      <c r="H129" s="45"/>
      <c r="I129" s="48">
        <f>TRUNC(I131+I132+I133+I134+I135+I136+I137+I138,0)</f>
        <v>0</v>
      </c>
      <c r="J129" s="45"/>
      <c r="K129" s="48">
        <f>TRUNC(K131+K132+K133+K134+K135+K136+K137+K138,0)</f>
        <v>0</v>
      </c>
      <c r="L129" s="45"/>
      <c r="M129" s="48">
        <f>TRUNC(M131+M132+M133+M134+M135+M136+M137+M138,0)</f>
        <v>3283000</v>
      </c>
      <c r="N129" s="49" t="s">
        <v>9</v>
      </c>
      <c r="O129" t="s">
        <v>9</v>
      </c>
      <c r="P129" t="s">
        <v>188</v>
      </c>
      <c r="CW129" s="47" t="s">
        <v>9</v>
      </c>
    </row>
    <row r="130" spans="2:101" ht="18.399999999999999" customHeight="1" x14ac:dyDescent="0.15">
      <c r="B130" s="46" t="s">
        <v>341</v>
      </c>
      <c r="C130" s="47" t="s">
        <v>9</v>
      </c>
      <c r="D130" s="47"/>
      <c r="E130" s="47" t="s">
        <v>9</v>
      </c>
      <c r="F130" s="48">
        <f t="shared" ref="F130:G145" si="18">H130+J130+L130</f>
        <v>0</v>
      </c>
      <c r="G130" s="48">
        <f t="shared" si="14"/>
        <v>3283000</v>
      </c>
      <c r="H130" s="45"/>
      <c r="I130" s="48">
        <f>TRUNC(I131+I132+I133+I134+I135+I136+I137+I138,0)</f>
        <v>0</v>
      </c>
      <c r="J130" s="45"/>
      <c r="K130" s="48">
        <f>TRUNC(K131+K132+K133+K134+K135+K136+K137+K138,0)</f>
        <v>0</v>
      </c>
      <c r="L130" s="45"/>
      <c r="M130" s="48">
        <f>TRUNC(M131+M132+M133+M134+M135+M136+M137+M138,0)</f>
        <v>3283000</v>
      </c>
      <c r="N130" s="49" t="s">
        <v>9</v>
      </c>
      <c r="O130" t="s">
        <v>9</v>
      </c>
      <c r="Q130" t="s">
        <v>105</v>
      </c>
      <c r="R130" t="s">
        <v>9</v>
      </c>
      <c r="S130" t="s">
        <v>9</v>
      </c>
      <c r="CD130" s="47" t="s">
        <v>231</v>
      </c>
    </row>
    <row r="131" spans="2:101" ht="18.399999999999999" customHeight="1" x14ac:dyDescent="0.15">
      <c r="B131" s="46" t="s">
        <v>342</v>
      </c>
      <c r="C131" s="47" t="s">
        <v>343</v>
      </c>
      <c r="D131" s="48">
        <v>7</v>
      </c>
      <c r="E131" s="47" t="s">
        <v>344</v>
      </c>
      <c r="F131" s="48">
        <f t="shared" si="18"/>
        <v>10000</v>
      </c>
      <c r="G131" s="48">
        <f t="shared" si="14"/>
        <v>70000</v>
      </c>
      <c r="H131" s="48">
        <f>[1]경비!D9</f>
        <v>0</v>
      </c>
      <c r="I131" s="48">
        <f t="shared" ref="I131:I138" si="19">TRUNC(H131*D131,0)</f>
        <v>0</v>
      </c>
      <c r="J131" s="48">
        <f>[1]경비!E9</f>
        <v>0</v>
      </c>
      <c r="K131" s="48">
        <f t="shared" ref="K131:K138" si="20">TRUNC(J131*D131,0)</f>
        <v>0</v>
      </c>
      <c r="L131" s="48">
        <f>[1]경비!F9</f>
        <v>10000</v>
      </c>
      <c r="M131" s="48">
        <f t="shared" ref="M131:M138" si="21">TRUNC(L131*D131,0)</f>
        <v>70000</v>
      </c>
      <c r="N131" s="49" t="s">
        <v>345</v>
      </c>
      <c r="O131" t="s">
        <v>346</v>
      </c>
      <c r="Q131" t="s">
        <v>108</v>
      </c>
      <c r="R131" t="s">
        <v>9</v>
      </c>
      <c r="S131" t="s">
        <v>345</v>
      </c>
      <c r="BK131" s="50" t="str">
        <f>HYPERLINK("#경비!A9","GZC0306C01 →")</f>
        <v>GZC0306C01 →</v>
      </c>
      <c r="CD131" s="47" t="s">
        <v>241</v>
      </c>
    </row>
    <row r="132" spans="2:101" ht="18.399999999999999" customHeight="1" x14ac:dyDescent="0.15">
      <c r="B132" s="46" t="s">
        <v>342</v>
      </c>
      <c r="C132" s="47" t="s">
        <v>347</v>
      </c>
      <c r="D132" s="48">
        <v>7</v>
      </c>
      <c r="E132" s="47" t="s">
        <v>344</v>
      </c>
      <c r="F132" s="48">
        <f t="shared" si="18"/>
        <v>256000</v>
      </c>
      <c r="G132" s="48">
        <f t="shared" si="14"/>
        <v>1792000</v>
      </c>
      <c r="H132" s="48">
        <f>[1]경비!D10</f>
        <v>0</v>
      </c>
      <c r="I132" s="48">
        <f t="shared" si="19"/>
        <v>0</v>
      </c>
      <c r="J132" s="48">
        <f>[1]경비!E10</f>
        <v>0</v>
      </c>
      <c r="K132" s="48">
        <f t="shared" si="20"/>
        <v>0</v>
      </c>
      <c r="L132" s="48">
        <f>[1]경비!F10</f>
        <v>256000</v>
      </c>
      <c r="M132" s="48">
        <f t="shared" si="21"/>
        <v>1792000</v>
      </c>
      <c r="N132" s="49" t="s">
        <v>348</v>
      </c>
      <c r="O132" t="s">
        <v>346</v>
      </c>
      <c r="Q132" t="s">
        <v>114</v>
      </c>
      <c r="R132" t="s">
        <v>9</v>
      </c>
      <c r="S132" t="s">
        <v>348</v>
      </c>
      <c r="BK132" s="50" t="str">
        <f>HYPERLINK("#경비!A10","GZC0306C02 →")</f>
        <v>GZC0306C02 →</v>
      </c>
      <c r="CD132" s="47" t="s">
        <v>241</v>
      </c>
    </row>
    <row r="133" spans="2:101" ht="18.399999999999999" customHeight="1" x14ac:dyDescent="0.15">
      <c r="B133" s="46" t="s">
        <v>342</v>
      </c>
      <c r="C133" s="47" t="s">
        <v>349</v>
      </c>
      <c r="D133" s="48">
        <v>7</v>
      </c>
      <c r="E133" s="47" t="s">
        <v>344</v>
      </c>
      <c r="F133" s="48">
        <f t="shared" si="18"/>
        <v>50000</v>
      </c>
      <c r="G133" s="48">
        <f t="shared" si="14"/>
        <v>350000</v>
      </c>
      <c r="H133" s="48">
        <f>[1]경비!D11</f>
        <v>0</v>
      </c>
      <c r="I133" s="48">
        <f t="shared" si="19"/>
        <v>0</v>
      </c>
      <c r="J133" s="48">
        <f>[1]경비!E11</f>
        <v>0</v>
      </c>
      <c r="K133" s="48">
        <f t="shared" si="20"/>
        <v>0</v>
      </c>
      <c r="L133" s="48">
        <f>[1]경비!F11</f>
        <v>50000</v>
      </c>
      <c r="M133" s="48">
        <f t="shared" si="21"/>
        <v>350000</v>
      </c>
      <c r="N133" s="49" t="s">
        <v>350</v>
      </c>
      <c r="O133" t="s">
        <v>346</v>
      </c>
      <c r="Q133" t="s">
        <v>121</v>
      </c>
      <c r="R133" t="s">
        <v>9</v>
      </c>
      <c r="S133" t="s">
        <v>350</v>
      </c>
      <c r="BK133" s="50" t="str">
        <f>HYPERLINK("#경비!A11","GZC0306C03 →")</f>
        <v>GZC0306C03 →</v>
      </c>
      <c r="CD133" s="47" t="s">
        <v>241</v>
      </c>
    </row>
    <row r="134" spans="2:101" ht="18.399999999999999" customHeight="1" x14ac:dyDescent="0.15">
      <c r="B134" s="46" t="s">
        <v>342</v>
      </c>
      <c r="C134" s="47" t="s">
        <v>351</v>
      </c>
      <c r="D134" s="48">
        <v>7</v>
      </c>
      <c r="E134" s="47" t="s">
        <v>344</v>
      </c>
      <c r="F134" s="48">
        <f t="shared" si="18"/>
        <v>5000</v>
      </c>
      <c r="G134" s="48">
        <f t="shared" si="18"/>
        <v>35000</v>
      </c>
      <c r="H134" s="48">
        <f>[1]경비!D12</f>
        <v>0</v>
      </c>
      <c r="I134" s="48">
        <f t="shared" si="19"/>
        <v>0</v>
      </c>
      <c r="J134" s="48">
        <f>[1]경비!E12</f>
        <v>0</v>
      </c>
      <c r="K134" s="48">
        <f t="shared" si="20"/>
        <v>0</v>
      </c>
      <c r="L134" s="48">
        <f>[1]경비!F12</f>
        <v>5000</v>
      </c>
      <c r="M134" s="48">
        <f t="shared" si="21"/>
        <v>35000</v>
      </c>
      <c r="N134" s="49" t="s">
        <v>352</v>
      </c>
      <c r="O134" t="s">
        <v>346</v>
      </c>
      <c r="Q134" t="s">
        <v>126</v>
      </c>
      <c r="R134" t="s">
        <v>9</v>
      </c>
      <c r="S134" t="s">
        <v>352</v>
      </c>
      <c r="BK134" s="50" t="str">
        <f>HYPERLINK("#경비!A12","GZC0306C04 →")</f>
        <v>GZC0306C04 →</v>
      </c>
      <c r="CD134" s="47" t="s">
        <v>241</v>
      </c>
    </row>
    <row r="135" spans="2:101" ht="18.399999999999999" customHeight="1" x14ac:dyDescent="0.15">
      <c r="B135" s="46" t="s">
        <v>342</v>
      </c>
      <c r="C135" s="47" t="s">
        <v>353</v>
      </c>
      <c r="D135" s="48">
        <v>7</v>
      </c>
      <c r="E135" s="47" t="s">
        <v>344</v>
      </c>
      <c r="F135" s="48">
        <f t="shared" si="18"/>
        <v>78000</v>
      </c>
      <c r="G135" s="48">
        <f t="shared" si="18"/>
        <v>546000</v>
      </c>
      <c r="H135" s="48">
        <f>[1]경비!D13</f>
        <v>0</v>
      </c>
      <c r="I135" s="48">
        <f t="shared" si="19"/>
        <v>0</v>
      </c>
      <c r="J135" s="48">
        <f>[1]경비!E13</f>
        <v>0</v>
      </c>
      <c r="K135" s="48">
        <f t="shared" si="20"/>
        <v>0</v>
      </c>
      <c r="L135" s="48">
        <f>[1]경비!F13</f>
        <v>78000</v>
      </c>
      <c r="M135" s="48">
        <f t="shared" si="21"/>
        <v>546000</v>
      </c>
      <c r="N135" s="49" t="s">
        <v>354</v>
      </c>
      <c r="O135" t="s">
        <v>346</v>
      </c>
      <c r="Q135" t="s">
        <v>130</v>
      </c>
      <c r="R135" t="s">
        <v>9</v>
      </c>
      <c r="S135" t="s">
        <v>354</v>
      </c>
      <c r="BK135" s="50" t="str">
        <f>HYPERLINK("#경비!A13","GZC0306C05 →")</f>
        <v>GZC0306C05 →</v>
      </c>
      <c r="CD135" s="47" t="s">
        <v>241</v>
      </c>
    </row>
    <row r="136" spans="2:101" ht="18.399999999999999" customHeight="1" x14ac:dyDescent="0.15">
      <c r="B136" s="46" t="s">
        <v>342</v>
      </c>
      <c r="C136" s="47" t="s">
        <v>355</v>
      </c>
      <c r="D136" s="48">
        <v>7</v>
      </c>
      <c r="E136" s="47" t="s">
        <v>344</v>
      </c>
      <c r="F136" s="48">
        <f t="shared" si="18"/>
        <v>20000</v>
      </c>
      <c r="G136" s="48">
        <f t="shared" si="18"/>
        <v>140000</v>
      </c>
      <c r="H136" s="48">
        <f>[1]경비!D14</f>
        <v>0</v>
      </c>
      <c r="I136" s="48">
        <f t="shared" si="19"/>
        <v>0</v>
      </c>
      <c r="J136" s="48">
        <f>[1]경비!E14</f>
        <v>0</v>
      </c>
      <c r="K136" s="48">
        <f t="shared" si="20"/>
        <v>0</v>
      </c>
      <c r="L136" s="48">
        <f>[1]경비!F14</f>
        <v>20000</v>
      </c>
      <c r="M136" s="48">
        <f t="shared" si="21"/>
        <v>140000</v>
      </c>
      <c r="N136" s="49" t="s">
        <v>356</v>
      </c>
      <c r="O136" t="s">
        <v>346</v>
      </c>
      <c r="Q136" t="s">
        <v>134</v>
      </c>
      <c r="R136" t="s">
        <v>9</v>
      </c>
      <c r="S136" t="s">
        <v>356</v>
      </c>
      <c r="BK136" s="50" t="str">
        <f>HYPERLINK("#경비!A14","GZC0306C06 →")</f>
        <v>GZC0306C06 →</v>
      </c>
      <c r="CD136" s="47" t="s">
        <v>241</v>
      </c>
    </row>
    <row r="137" spans="2:101" ht="18.399999999999999" customHeight="1" x14ac:dyDescent="0.15">
      <c r="B137" s="46" t="s">
        <v>342</v>
      </c>
      <c r="C137" s="47" t="s">
        <v>357</v>
      </c>
      <c r="D137" s="48">
        <v>7</v>
      </c>
      <c r="E137" s="47" t="s">
        <v>344</v>
      </c>
      <c r="F137" s="48">
        <f t="shared" si="18"/>
        <v>10000</v>
      </c>
      <c r="G137" s="48">
        <f t="shared" si="18"/>
        <v>70000</v>
      </c>
      <c r="H137" s="48">
        <f>[1]경비!D15</f>
        <v>0</v>
      </c>
      <c r="I137" s="48">
        <f t="shared" si="19"/>
        <v>0</v>
      </c>
      <c r="J137" s="48">
        <f>[1]경비!E15</f>
        <v>0</v>
      </c>
      <c r="K137" s="48">
        <f t="shared" si="20"/>
        <v>0</v>
      </c>
      <c r="L137" s="48">
        <f>[1]경비!F15</f>
        <v>10000</v>
      </c>
      <c r="M137" s="48">
        <f t="shared" si="21"/>
        <v>70000</v>
      </c>
      <c r="N137" s="49" t="s">
        <v>358</v>
      </c>
      <c r="O137" t="s">
        <v>346</v>
      </c>
      <c r="Q137" t="s">
        <v>138</v>
      </c>
      <c r="R137" t="s">
        <v>9</v>
      </c>
      <c r="S137" t="s">
        <v>358</v>
      </c>
      <c r="BK137" s="50" t="str">
        <f>HYPERLINK("#경비!A15","GZC0306C07 →")</f>
        <v>GZC0306C07 →</v>
      </c>
      <c r="CD137" s="47" t="s">
        <v>241</v>
      </c>
    </row>
    <row r="138" spans="2:101" ht="18.399999999999999" customHeight="1" x14ac:dyDescent="0.15">
      <c r="B138" s="46" t="s">
        <v>342</v>
      </c>
      <c r="C138" s="47" t="s">
        <v>359</v>
      </c>
      <c r="D138" s="48">
        <v>7</v>
      </c>
      <c r="E138" s="47" t="s">
        <v>344</v>
      </c>
      <c r="F138" s="48">
        <f t="shared" si="18"/>
        <v>40000</v>
      </c>
      <c r="G138" s="48">
        <f t="shared" si="18"/>
        <v>280000</v>
      </c>
      <c r="H138" s="48">
        <f>[1]경비!D16</f>
        <v>0</v>
      </c>
      <c r="I138" s="48">
        <f t="shared" si="19"/>
        <v>0</v>
      </c>
      <c r="J138" s="48">
        <f>[1]경비!E16</f>
        <v>0</v>
      </c>
      <c r="K138" s="48">
        <f t="shared" si="20"/>
        <v>0</v>
      </c>
      <c r="L138" s="48">
        <f>[1]경비!F16</f>
        <v>40000</v>
      </c>
      <c r="M138" s="48">
        <f t="shared" si="21"/>
        <v>280000</v>
      </c>
      <c r="N138" s="49" t="s">
        <v>360</v>
      </c>
      <c r="O138" t="s">
        <v>346</v>
      </c>
      <c r="Q138" t="s">
        <v>142</v>
      </c>
      <c r="R138" t="s">
        <v>9</v>
      </c>
      <c r="S138" t="s">
        <v>360</v>
      </c>
      <c r="BK138" s="50" t="str">
        <f>HYPERLINK("#경비!A16","GZC0306C08 →")</f>
        <v>GZC0306C08 →</v>
      </c>
      <c r="CD138" s="47" t="s">
        <v>241</v>
      </c>
    </row>
    <row r="139" spans="2:101" ht="18.399999999999999" customHeight="1" x14ac:dyDescent="0.15">
      <c r="B139" s="46" t="s">
        <v>9</v>
      </c>
      <c r="C139" s="47" t="s">
        <v>9</v>
      </c>
      <c r="D139" s="47"/>
      <c r="E139" s="47" t="s">
        <v>9</v>
      </c>
      <c r="F139" s="48">
        <f t="shared" si="18"/>
        <v>0</v>
      </c>
      <c r="G139" s="48">
        <f t="shared" si="18"/>
        <v>0</v>
      </c>
      <c r="H139" s="45"/>
      <c r="I139" s="48">
        <v>0</v>
      </c>
      <c r="J139" s="45"/>
      <c r="K139" s="48">
        <v>0</v>
      </c>
      <c r="L139" s="45"/>
      <c r="M139" s="48">
        <v>0</v>
      </c>
      <c r="N139" s="49" t="s">
        <v>9</v>
      </c>
      <c r="O139" t="s">
        <v>9</v>
      </c>
      <c r="Q139" t="s">
        <v>157</v>
      </c>
      <c r="R139" t="s">
        <v>9</v>
      </c>
      <c r="S139" t="s">
        <v>9</v>
      </c>
      <c r="CD139" s="47" t="s">
        <v>9</v>
      </c>
    </row>
    <row r="140" spans="2:101" ht="18.399999999999999" customHeight="1" x14ac:dyDescent="0.15">
      <c r="B140" s="46" t="s">
        <v>361</v>
      </c>
      <c r="C140" s="47" t="s">
        <v>9</v>
      </c>
      <c r="D140" s="48">
        <v>1</v>
      </c>
      <c r="E140" s="47" t="s">
        <v>101</v>
      </c>
      <c r="F140" s="45"/>
      <c r="G140" s="48">
        <f t="shared" si="18"/>
        <v>1980368</v>
      </c>
      <c r="H140" s="45"/>
      <c r="I140" s="48">
        <f>TRUNC(I141+I142,0)</f>
        <v>0</v>
      </c>
      <c r="J140" s="45"/>
      <c r="K140" s="48">
        <f>TRUNC(K141+K142,0)</f>
        <v>0</v>
      </c>
      <c r="L140" s="45"/>
      <c r="M140" s="48">
        <f>TRUNC(M141+M142,0)</f>
        <v>1980368</v>
      </c>
      <c r="N140" s="49" t="s">
        <v>9</v>
      </c>
      <c r="O140" t="s">
        <v>9</v>
      </c>
      <c r="P140" t="s">
        <v>191</v>
      </c>
      <c r="CW140" s="47" t="s">
        <v>9</v>
      </c>
    </row>
    <row r="141" spans="2:101" ht="18.399999999999999" customHeight="1" x14ac:dyDescent="0.15">
      <c r="B141" s="46" t="s">
        <v>362</v>
      </c>
      <c r="C141" s="47" t="s">
        <v>363</v>
      </c>
      <c r="D141" s="48">
        <v>8</v>
      </c>
      <c r="E141" s="47" t="s">
        <v>364</v>
      </c>
      <c r="F141" s="48">
        <f>H141+J141+L141</f>
        <v>72546</v>
      </c>
      <c r="G141" s="48">
        <f t="shared" si="18"/>
        <v>580368</v>
      </c>
      <c r="H141" s="48">
        <f>[1]일위대가목록!F20</f>
        <v>0</v>
      </c>
      <c r="I141" s="48">
        <f>TRUNC(H141*D141,0)</f>
        <v>0</v>
      </c>
      <c r="J141" s="48">
        <f>[1]일위대가목록!G20</f>
        <v>0</v>
      </c>
      <c r="K141" s="48">
        <f>TRUNC(J141*D141,0)</f>
        <v>0</v>
      </c>
      <c r="L141" s="48">
        <f>[1]일위대가목록!H20</f>
        <v>72546</v>
      </c>
      <c r="M141" s="48">
        <f>TRUNC(L141*D141,0)</f>
        <v>580368</v>
      </c>
      <c r="N141" s="49" t="s">
        <v>365</v>
      </c>
      <c r="O141" t="s">
        <v>366</v>
      </c>
      <c r="Q141" t="s">
        <v>105</v>
      </c>
      <c r="R141" t="s">
        <v>9</v>
      </c>
      <c r="S141" t="s">
        <v>367</v>
      </c>
      <c r="U141" t="s">
        <v>115</v>
      </c>
      <c r="BK141" s="50" t="str">
        <f>HYPERLINK("#일위대가목록!A23","PJAC020222 →")</f>
        <v>PJAC020222 →</v>
      </c>
      <c r="CD141" s="47" t="s">
        <v>241</v>
      </c>
    </row>
    <row r="142" spans="2:101" ht="18.399999999999999" customHeight="1" x14ac:dyDescent="0.15">
      <c r="B142" s="46" t="s">
        <v>368</v>
      </c>
      <c r="C142" s="47" t="s">
        <v>9</v>
      </c>
      <c r="D142" s="48">
        <v>2</v>
      </c>
      <c r="E142" s="47" t="s">
        <v>369</v>
      </c>
      <c r="F142" s="48">
        <f>H142+J142+L142</f>
        <v>700000</v>
      </c>
      <c r="G142" s="48">
        <f t="shared" si="18"/>
        <v>1400000</v>
      </c>
      <c r="H142" s="48">
        <f>[1]경비!D4</f>
        <v>0</v>
      </c>
      <c r="I142" s="48">
        <f>TRUNC(H142*D142,0)</f>
        <v>0</v>
      </c>
      <c r="J142" s="48">
        <f>[1]경비!E4</f>
        <v>0</v>
      </c>
      <c r="K142" s="48">
        <f>TRUNC(J142*D142,0)</f>
        <v>0</v>
      </c>
      <c r="L142" s="48">
        <f>[1]경비!F4</f>
        <v>700000</v>
      </c>
      <c r="M142" s="48">
        <f>TRUNC(L142*D142,0)</f>
        <v>1400000</v>
      </c>
      <c r="N142" s="49" t="s">
        <v>370</v>
      </c>
      <c r="O142" t="s">
        <v>371</v>
      </c>
      <c r="Q142" t="s">
        <v>108</v>
      </c>
      <c r="R142" t="s">
        <v>9</v>
      </c>
      <c r="S142" t="s">
        <v>370</v>
      </c>
      <c r="BK142" s="50" t="str">
        <f>HYPERLINK("#경비!A4","GPJB078-005 →")</f>
        <v>GPJB078-005 →</v>
      </c>
      <c r="CD142" s="47" t="s">
        <v>241</v>
      </c>
    </row>
    <row r="143" spans="2:101" ht="18.399999999999999" customHeight="1" x14ac:dyDescent="0.15">
      <c r="B143" s="46" t="s">
        <v>9</v>
      </c>
      <c r="C143" s="47" t="s">
        <v>9</v>
      </c>
      <c r="D143" s="47"/>
      <c r="E143" s="47" t="s">
        <v>9</v>
      </c>
      <c r="F143" s="48">
        <f>H143+J143+L143</f>
        <v>0</v>
      </c>
      <c r="G143" s="48">
        <f t="shared" si="18"/>
        <v>0</v>
      </c>
      <c r="H143" s="45"/>
      <c r="I143" s="48">
        <v>0</v>
      </c>
      <c r="J143" s="45"/>
      <c r="K143" s="48">
        <v>0</v>
      </c>
      <c r="L143" s="45"/>
      <c r="M143" s="48">
        <v>0</v>
      </c>
      <c r="N143" s="49" t="s">
        <v>9</v>
      </c>
      <c r="O143" t="s">
        <v>9</v>
      </c>
      <c r="Q143" t="s">
        <v>114</v>
      </c>
      <c r="R143" t="s">
        <v>9</v>
      </c>
      <c r="S143" t="s">
        <v>9</v>
      </c>
      <c r="CD143" s="47" t="s">
        <v>9</v>
      </c>
    </row>
    <row r="144" spans="2:101" ht="18.399999999999999" customHeight="1" x14ac:dyDescent="0.15">
      <c r="B144" s="46" t="s">
        <v>372</v>
      </c>
      <c r="C144" s="47" t="s">
        <v>9</v>
      </c>
      <c r="D144" s="48">
        <v>1</v>
      </c>
      <c r="E144" s="47" t="s">
        <v>101</v>
      </c>
      <c r="F144" s="45"/>
      <c r="G144" s="48">
        <f t="shared" si="18"/>
        <v>2681951</v>
      </c>
      <c r="H144" s="45"/>
      <c r="I144" s="48">
        <f>TRUNC(I145+I146,0)</f>
        <v>0</v>
      </c>
      <c r="J144" s="45"/>
      <c r="K144" s="48">
        <f>TRUNC(K145+K146,0)</f>
        <v>0</v>
      </c>
      <c r="L144" s="45"/>
      <c r="M144" s="48">
        <f>TRUNC(M145+M146,0)</f>
        <v>2681951</v>
      </c>
      <c r="N144" s="49" t="s">
        <v>9</v>
      </c>
      <c r="O144" t="s">
        <v>9</v>
      </c>
      <c r="P144" t="s">
        <v>194</v>
      </c>
      <c r="CW144" s="47" t="s">
        <v>9</v>
      </c>
    </row>
    <row r="145" spans="2:82" ht="18.399999999999999" customHeight="1" x14ac:dyDescent="0.15">
      <c r="B145" s="46" t="s">
        <v>373</v>
      </c>
      <c r="C145" s="47" t="s">
        <v>374</v>
      </c>
      <c r="D145" s="47">
        <v>56.353000000000002</v>
      </c>
      <c r="E145" s="47" t="s">
        <v>375</v>
      </c>
      <c r="F145" s="48">
        <f>H145+J145+L145</f>
        <v>16450</v>
      </c>
      <c r="G145" s="48">
        <f t="shared" si="18"/>
        <v>927006</v>
      </c>
      <c r="H145" s="48">
        <f>[1]경비!D8</f>
        <v>0</v>
      </c>
      <c r="I145" s="48">
        <f>TRUNC(H145*D145,0)</f>
        <v>0</v>
      </c>
      <c r="J145" s="48">
        <f>[1]경비!E8</f>
        <v>0</v>
      </c>
      <c r="K145" s="48">
        <f>TRUNC(J145*D145,0)</f>
        <v>0</v>
      </c>
      <c r="L145" s="48">
        <f>[1]경비!F8</f>
        <v>16450</v>
      </c>
      <c r="M145" s="48">
        <f>TRUNC(L145*D145,0)</f>
        <v>927006</v>
      </c>
      <c r="N145" s="49" t="s">
        <v>376</v>
      </c>
      <c r="O145" t="s">
        <v>377</v>
      </c>
      <c r="Q145" t="s">
        <v>105</v>
      </c>
      <c r="R145" t="s">
        <v>9</v>
      </c>
      <c r="S145" t="s">
        <v>376</v>
      </c>
      <c r="BK145" s="50" t="str">
        <f>HYPERLINK("#경비!A8","GS42-030124 →")</f>
        <v>GS42-030124 →</v>
      </c>
      <c r="CD145" s="47" t="s">
        <v>241</v>
      </c>
    </row>
    <row r="146" spans="2:82" ht="18.399999999999999" customHeight="1" x14ac:dyDescent="0.15">
      <c r="B146" s="46" t="s">
        <v>378</v>
      </c>
      <c r="C146" s="47" t="s">
        <v>336</v>
      </c>
      <c r="D146" s="47">
        <v>56.353000000000002</v>
      </c>
      <c r="E146" s="47" t="s">
        <v>375</v>
      </c>
      <c r="F146" s="48">
        <f>H146+J146+L146</f>
        <v>31142</v>
      </c>
      <c r="G146" s="48">
        <f t="shared" ref="G146:G169" si="22">I146+K146+M146</f>
        <v>1754945</v>
      </c>
      <c r="H146" s="48">
        <f>[1]경비!D7</f>
        <v>0</v>
      </c>
      <c r="I146" s="48">
        <f>TRUNC(H146*D146,0)</f>
        <v>0</v>
      </c>
      <c r="J146" s="48">
        <f>[1]경비!E7</f>
        <v>0</v>
      </c>
      <c r="K146" s="48">
        <f>TRUNC(J146*D146,0)</f>
        <v>0</v>
      </c>
      <c r="L146" s="48">
        <f>[1]경비!F7</f>
        <v>31142</v>
      </c>
      <c r="M146" s="48">
        <f>TRUNC(L146*D146,0)</f>
        <v>1754945</v>
      </c>
      <c r="N146" s="49" t="s">
        <v>379</v>
      </c>
      <c r="O146" t="s">
        <v>377</v>
      </c>
      <c r="Q146" t="s">
        <v>108</v>
      </c>
      <c r="R146" t="s">
        <v>9</v>
      </c>
      <c r="S146" t="s">
        <v>379</v>
      </c>
      <c r="BK146" s="50" t="str">
        <f>HYPERLINK("#경비!A7","GS42-001 →")</f>
        <v>GS42-001 →</v>
      </c>
      <c r="CD146" s="47" t="s">
        <v>241</v>
      </c>
    </row>
    <row r="147" spans="2:82" ht="18.399999999999999" customHeight="1" thickBot="1" x14ac:dyDescent="0.2">
      <c r="B147" s="62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4"/>
    </row>
  </sheetData>
  <mergeCells count="10">
    <mergeCell ref="B1:N1"/>
    <mergeCell ref="B2:B3"/>
    <mergeCell ref="C2:C3"/>
    <mergeCell ref="D2:D3"/>
    <mergeCell ref="E2:E3"/>
    <mergeCell ref="F2:G2"/>
    <mergeCell ref="H2:I2"/>
    <mergeCell ref="J2:K2"/>
    <mergeCell ref="L2:M2"/>
    <mergeCell ref="N2:N3"/>
  </mergeCells>
  <phoneticPr fontId="6" type="noConversion"/>
  <pageMargins left="0.31496062992125984" right="0.31496062992125984" top="1" bottom="0.59055118110236215" header="0.5" footer="0.5"/>
  <pageSetup paperSize="9" orientation="landscape" r:id="rId1"/>
  <headerFooter alignWithMargins="0">
    <oddHeader>&amp;RPage :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원가계산서</vt:lpstr>
      <vt:lpstr>도급예산내역서</vt:lpstr>
      <vt:lpstr>내역서</vt:lpstr>
      <vt:lpstr>내역서!Print_Area</vt:lpstr>
      <vt:lpstr>도급예산내역서!Print_Area</vt:lpstr>
      <vt:lpstr>원가계산서!Print_Area</vt:lpstr>
      <vt:lpstr>내역서!Print_Titles</vt:lpstr>
      <vt:lpstr>원가계산서!Print_Titles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2026-09-16T09:58:18Z</dcterms:created>
  <dcterms:modified xsi:type="dcterms:W3CDTF">2026-09-16T10:02:03Z</dcterms:modified>
</cp:coreProperties>
</file>