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eep\keep\경영지원과\1. 공고\2. 광역\공사\사북면 1차 농촌생활용수 개발사업(지촌마을)\"/>
    </mc:Choice>
  </mc:AlternateContent>
  <bookViews>
    <workbookView xWindow="-120" yWindow="-120" windowWidth="29040" windowHeight="15720"/>
  </bookViews>
  <sheets>
    <sheet name="원가계산서" sheetId="20" r:id="rId1"/>
    <sheet name="산출내역서" sheetId="4" r:id="rId2"/>
    <sheet name="〓 INITIAL 〓" sheetId="17" state="veryHidden" r:id="rId3"/>
  </sheets>
  <externalReferences>
    <externalReference r:id="rId4"/>
  </externalReferences>
  <definedNames>
    <definedName name="_dist__bin" localSheetId="0" hidden="1">#REF!</definedName>
    <definedName name="_dist__bin" hidden="1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11" localSheetId="0" hidden="1">#REF!</definedName>
    <definedName name="_Key11" hidden="1">#REF!</definedName>
    <definedName name="_Key2" localSheetId="0" hidden="1">#REF!</definedName>
    <definedName name="_Key2" hidden="1">#REF!</definedName>
    <definedName name="_kfkf" localSheetId="0" hidden="1">#REF!</definedName>
    <definedName name="_kfkf" hidden="1">#REF!</definedName>
    <definedName name="_Order1" hidden="1">255</definedName>
    <definedName name="_Order2" hidden="1">255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woogi" localSheetId="0" hidden="1">#REF!</definedName>
    <definedName name="_woogi" hidden="1">#REF!</definedName>
    <definedName name="_woogi2" localSheetId="0" hidden="1">#REF!</definedName>
    <definedName name="_woogi2" hidden="1">#REF!</definedName>
    <definedName name="_woogi24" localSheetId="0" hidden="1">#REF!</definedName>
    <definedName name="_woogi24" hidden="1">#REF!</definedName>
    <definedName name="_woogi3" localSheetId="0" hidden="1">#REF!</definedName>
    <definedName name="_woogi3" hidden="1">#REF!</definedName>
    <definedName name="_재ㅐ햐" localSheetId="0" hidden="1">#REF!</definedName>
    <definedName name="_재ㅐ햐" hidden="1">#REF!</definedName>
    <definedName name="aaaaaaaaaa" localSheetId="0" hidden="1">{#N/A,#N/A,FALSE,"운반시간"}</definedName>
    <definedName name="aaaaaaaaaa" hidden="1">{#N/A,#N/A,FALSE,"운반시간"}</definedName>
    <definedName name="acti_day">#REF!</definedName>
    <definedName name="acti_month">#REF!</definedName>
    <definedName name="acti_monthday">#REF!</definedName>
    <definedName name="acti_year">#REF!</definedName>
    <definedName name="ActiLen">[1]CPM_현장!#REF!</definedName>
    <definedName name="Activity">[1]CPM_현장!#REF!</definedName>
    <definedName name="ActR">[1]CPM_현장!#REF!</definedName>
    <definedName name="ActR_h">#REF!</definedName>
    <definedName name="ACWP">[1]CPM_현장!#REF!</definedName>
    <definedName name="adfvvv" localSheetId="0" hidden="1">{"'Firr(선)'!$AS$1:$AY$62","'Firr(사)'!$AS$1:$AY$62","'Firr(회)'!$AS$1:$AY$62","'Firr(선)'!$L$1:$V$62","'Firr(사)'!$L$1:$V$62","'Firr(회)'!$L$1:$V$62"}</definedName>
    <definedName name="adfvvv" hidden="1">{"'Firr(선)'!$AS$1:$AY$62","'Firr(사)'!$AS$1:$AY$62","'Firr(회)'!$AS$1:$AY$62","'Firr(선)'!$L$1:$V$62","'Firr(사)'!$L$1:$V$62","'Firr(회)'!$L$1:$V$62"}</definedName>
    <definedName name="AE_LB_pnt">#REF!</definedName>
    <definedName name="AE_ListBlk">#REF!</definedName>
    <definedName name="Amount_h">#REF!</definedName>
    <definedName name="anal_ij">[1]CPM_현장!#REF!</definedName>
    <definedName name="anscount" hidden="1">1</definedName>
    <definedName name="asfwe" localSheetId="0" hidden="1">{"'Firr(선)'!$AS$1:$AY$62","'Firr(사)'!$AS$1:$AY$62","'Firr(회)'!$AS$1:$AY$62","'Firr(선)'!$L$1:$V$62","'Firr(사)'!$L$1:$V$62","'Firr(회)'!$L$1:$V$62"}</definedName>
    <definedName name="asfwe" hidden="1">{"'Firr(선)'!$AS$1:$AY$62","'Firr(사)'!$AS$1:$AY$62","'Firr(회)'!$AS$1:$AY$62","'Firr(선)'!$L$1:$V$62","'Firr(사)'!$L$1:$V$62","'Firr(회)'!$L$1:$V$62"}</definedName>
    <definedName name="awer" localSheetId="0" hidden="1">{"'Firr(선)'!$AS$1:$AY$62","'Firr(사)'!$AS$1:$AY$62","'Firr(회)'!$AS$1:$AY$62","'Firr(선)'!$L$1:$V$62","'Firr(사)'!$L$1:$V$62","'Firr(회)'!$L$1:$V$62"}</definedName>
    <definedName name="awer" hidden="1">{"'Firr(선)'!$AS$1:$AY$62","'Firr(사)'!$AS$1:$AY$62","'Firr(회)'!$AS$1:$AY$62","'Firr(선)'!$L$1:$V$62","'Firr(사)'!$L$1:$V$62","'Firr(회)'!$L$1:$V$62"}</definedName>
    <definedName name="B10GJamount">#REF!</definedName>
    <definedName name="B11GJamount">#REF!</definedName>
    <definedName name="B12GJamount">#REF!</definedName>
    <definedName name="B13GJamount">#REF!</definedName>
    <definedName name="B14GJamount">#REF!</definedName>
    <definedName name="B15GJamount">#REF!</definedName>
    <definedName name="B16GJamount">#REF!</definedName>
    <definedName name="B17GJamount">#REF!</definedName>
    <definedName name="B18GJamount">#REF!</definedName>
    <definedName name="B19GJamount">#REF!</definedName>
    <definedName name="B1GJamount">#REF!</definedName>
    <definedName name="B20GJamount">#REF!</definedName>
    <definedName name="B21GJamount">#REF!</definedName>
    <definedName name="B22GJamount">#REF!</definedName>
    <definedName name="B23GJamount">#REF!</definedName>
    <definedName name="B24GJamount">#REF!</definedName>
    <definedName name="B25GJamount">#REF!</definedName>
    <definedName name="B26GJamount">#REF!</definedName>
    <definedName name="B27GJamount">#REF!</definedName>
    <definedName name="B28GJamount">#REF!</definedName>
    <definedName name="B29GJamount">#REF!</definedName>
    <definedName name="B2GJamount">#REF!</definedName>
    <definedName name="B30GJamount">#REF!</definedName>
    <definedName name="B31GJamount">#REF!</definedName>
    <definedName name="B32GJamount">#REF!</definedName>
    <definedName name="B33GJamount">#REF!</definedName>
    <definedName name="B34GJamount">#REF!</definedName>
    <definedName name="B35GJamount">#REF!</definedName>
    <definedName name="B36GJamount">#REF!</definedName>
    <definedName name="B37GJamount">#REF!</definedName>
    <definedName name="B38GJamount">#REF!</definedName>
    <definedName name="B39GJamount">#REF!</definedName>
    <definedName name="B3GJamount">#REF!</definedName>
    <definedName name="B40GJamount">#REF!</definedName>
    <definedName name="B41GJamount">#REF!</definedName>
    <definedName name="B42GJamount">#REF!</definedName>
    <definedName name="B43GJamount">#REF!</definedName>
    <definedName name="B44GJamount">#REF!</definedName>
    <definedName name="B45GJamount">#REF!</definedName>
    <definedName name="B46GJamount">#REF!</definedName>
    <definedName name="B47GJamount">#REF!</definedName>
    <definedName name="B48GJamount">#REF!</definedName>
    <definedName name="B49GJamount">#REF!</definedName>
    <definedName name="B4GJamount">#REF!</definedName>
    <definedName name="B5GJamount">#REF!</definedName>
    <definedName name="B6GJamount">#REF!</definedName>
    <definedName name="B7GJamount">#REF!</definedName>
    <definedName name="B8GJamount">#REF!</definedName>
    <definedName name="B9GJamount">#REF!</definedName>
    <definedName name="BCWP">[1]CPM_현장!#REF!</definedName>
    <definedName name="BCWS">[1]CPM_현장!#REF!</definedName>
    <definedName name="cal_f_day">#REF!</definedName>
    <definedName name="caldurEFD">#REF!</definedName>
    <definedName name="caldurESD">#REF!</definedName>
    <definedName name="ChnRate">#REF!</definedName>
    <definedName name="cordaddr">#REF!</definedName>
    <definedName name="cordaddr1">#REF!</definedName>
    <definedName name="CP">[1]CPM_현장!#REF!</definedName>
    <definedName name="cp_fnc">#REF!</definedName>
    <definedName name="cp_i_blk">[1]CPM_현장!#REF!</definedName>
    <definedName name="CPcheckcell">#REF!</definedName>
    <definedName name="cpi">[1]CPM_현장!#REF!</definedName>
    <definedName name="cpmprojapprover">[1]CPM_현장!#REF!</definedName>
    <definedName name="cpmprojcompoday">[1]CPM_현장!#REF!</definedName>
    <definedName name="cpmprojcomposer">[1]CPM_현장!#REF!</definedName>
    <definedName name="cri_01">#REF!</definedName>
    <definedName name="cri_02">#REF!</definedName>
    <definedName name="cri_03">#REF!</definedName>
    <definedName name="cri_CP_is_CA">[1]CPM_현장!#REF!</definedName>
    <definedName name="cri_gjtitle">#REF!</definedName>
    <definedName name="cri_i">#REF!</definedName>
    <definedName name="cri_i_pnt">#REF!</definedName>
    <definedName name="cri_ii">#REF!</definedName>
    <definedName name="cri_ii_pnt">#REF!</definedName>
    <definedName name="cri_ij_blk">#REF!</definedName>
    <definedName name="cri_ij_co">[1]CPM_현장!#REF!</definedName>
    <definedName name="cri_j">#REF!</definedName>
    <definedName name="cri_j_nul">#REF!</definedName>
    <definedName name="cri_j_pnt">#REF!</definedName>
    <definedName name="cri_n_y">#REF!</definedName>
    <definedName name="cri_now_iv">[1]CPM_현장!#REF!</definedName>
    <definedName name="cri_out">[1]CPM_현장!#REF!</definedName>
    <definedName name="cri_pnt">[1]CPM_현장!#REF!</definedName>
    <definedName name="cri_top">[1]CPM_현장!#REF!</definedName>
    <definedName name="crtrcd">#REF!</definedName>
    <definedName name="cxee" localSheetId="0" hidden="1">{"'Firr(선)'!$AS$1:$AY$62","'Firr(사)'!$AS$1:$AY$62","'Firr(회)'!$AS$1:$AY$62","'Firr(선)'!$L$1:$V$62","'Firr(사)'!$L$1:$V$62","'Firr(회)'!$L$1:$V$62"}</definedName>
    <definedName name="cxee" hidden="1">{"'Firr(선)'!$AS$1:$AY$62","'Firr(사)'!$AS$1:$AY$62","'Firr(회)'!$AS$1:$AY$62","'Firr(선)'!$L$1:$V$62","'Firr(사)'!$L$1:$V$62","'Firr(회)'!$L$1:$V$62"}</definedName>
    <definedName name="d_errchk">#REF!</definedName>
    <definedName name="data_block">#REF!</definedName>
    <definedName name="data_block2">#REF!</definedName>
    <definedName name="data_block20">#REF!</definedName>
    <definedName name="data_block3">#REF!</definedName>
    <definedName name="data_block5">#REF!</definedName>
    <definedName name="data_block68">#REF!</definedName>
    <definedName name="dataww" localSheetId="0" hidden="1">#REF!</definedName>
    <definedName name="dataww" hidden="1">#REF!</definedName>
    <definedName name="date_errchk">#REF!</definedName>
    <definedName name="date_errval">#REF!</definedName>
    <definedName name="DE_blk">[1]CPM_현장!#REF!</definedName>
    <definedName name="DE_key">[1]CPM_현장!#REF!</definedName>
    <definedName name="DEnum">[1]CPM_현장!#REF!</definedName>
    <definedName name="derwr" localSheetId="0" hidden="1">{"'Firr(선)'!$AS$1:$AY$62","'Firr(사)'!$AS$1:$AY$62","'Firr(회)'!$AS$1:$AY$62","'Firr(선)'!$L$1:$V$62","'Firr(사)'!$L$1:$V$62","'Firr(회)'!$L$1:$V$62"}</definedName>
    <definedName name="derwr" hidden="1">{"'Firr(선)'!$AS$1:$AY$62","'Firr(사)'!$AS$1:$AY$62","'Firr(회)'!$AS$1:$AY$62","'Firr(선)'!$L$1:$V$62","'Firr(사)'!$L$1:$V$62","'Firr(회)'!$L$1:$V$62"}</definedName>
    <definedName name="dfwer" localSheetId="0" hidden="1">{"'Firr(선)'!$AS$1:$AY$62","'Firr(사)'!$AS$1:$AY$62","'Firr(회)'!$AS$1:$AY$62","'Firr(선)'!$L$1:$V$62","'Firr(사)'!$L$1:$V$62","'Firr(회)'!$L$1:$V$62"}</definedName>
    <definedName name="dfwer" hidden="1">{"'Firr(선)'!$AS$1:$AY$62","'Firr(사)'!$AS$1:$AY$62","'Firr(회)'!$AS$1:$AY$62","'Firr(선)'!$L$1:$V$62","'Firr(사)'!$L$1:$V$62","'Firr(회)'!$L$1:$V$62"}</definedName>
    <definedName name="Dij">[1]CPM_현장!#REF!</definedName>
    <definedName name="dldldldll" localSheetId="0" hidden="1">#REF!</definedName>
    <definedName name="dldldldll" hidden="1">#REF!</definedName>
    <definedName name="DMsum">#REF!</definedName>
    <definedName name="dn" localSheetId="0" hidden="1">{#N/A,#N/A,FALSE,"혼합골재"}</definedName>
    <definedName name="dn" hidden="1">{#N/A,#N/A,FALSE,"혼합골재"}</definedName>
    <definedName name="DRsum">#REF!</definedName>
    <definedName name="dsaf" localSheetId="0" hidden="1">{#N/A,#N/A,FALSE,"조골재"}</definedName>
    <definedName name="dsaf" hidden="1">{#N/A,#N/A,FALSE,"조골재"}</definedName>
    <definedName name="DSF" localSheetId="0" hidden="1">{#N/A,#N/A,FALSE,"골재소요량";#N/A,#N/A,FALSE,"골재소요량"}</definedName>
    <definedName name="DSF" hidden="1">{#N/A,#N/A,FALSE,"골재소요량";#N/A,#N/A,FALSE,"골재소요량"}</definedName>
    <definedName name="Edit_ChnRate">#REF!</definedName>
    <definedName name="eee" localSheetId="0" hidden="1">{#N/A,#N/A,FALSE,"2~8번"}</definedName>
    <definedName name="eee" hidden="1">{#N/A,#N/A,FALSE,"2~8번"}</definedName>
    <definedName name="EF">[1]CPM_현장!#REF!</definedName>
    <definedName name="ef_val">#REF!</definedName>
    <definedName name="Efd">[1]CPM_현장!#REF!</definedName>
    <definedName name="Efd_h">#REF!</definedName>
    <definedName name="EG_userblk">#REF!</definedName>
    <definedName name="EG_usercol">#REF!</definedName>
    <definedName name="end_day">#REF!</definedName>
    <definedName name="end_month">#REF!</definedName>
    <definedName name="end_year">#REF!</definedName>
    <definedName name="endval_check">#REF!</definedName>
    <definedName name="ES">[1]CPM_현장!#REF!</definedName>
    <definedName name="es_block">#REF!</definedName>
    <definedName name="ES_start">#REF!</definedName>
    <definedName name="es_val">#REF!</definedName>
    <definedName name="Esd">[1]CPM_현장!#REF!</definedName>
    <definedName name="Esd_h">#REF!</definedName>
    <definedName name="Etc">[1]CPM_현장!#REF!</definedName>
    <definedName name="Etc2x">[1]CPM_현장!#REF!</definedName>
    <definedName name="etcrcd">#REF!</definedName>
    <definedName name="ewq" localSheetId="0" hidden="1">{"'Firr(선)'!$AS$1:$AY$62","'Firr(사)'!$AS$1:$AY$62","'Firr(회)'!$AS$1:$AY$62","'Firr(선)'!$L$1:$V$62","'Firr(사)'!$L$1:$V$62","'Firr(회)'!$L$1:$V$62"}</definedName>
    <definedName name="ewq" hidden="1">{"'Firr(선)'!$AS$1:$AY$62","'Firr(사)'!$AS$1:$AY$62","'Firr(회)'!$AS$1:$AY$62","'Firr(선)'!$L$1:$V$62","'Firr(사)'!$L$1:$V$62","'Firr(회)'!$L$1:$V$62"}</definedName>
    <definedName name="f" localSheetId="0" hidden="1">#REF!</definedName>
    <definedName name="f" hidden="1">#REF!</definedName>
    <definedName name="FF">[1]CPM_현장!#REF!</definedName>
    <definedName name="ff_block">#REF!</definedName>
    <definedName name="FF_h">#REF!</definedName>
    <definedName name="ff_val">#REF!</definedName>
    <definedName name="FULL" localSheetId="0" hidden="1">#REF!</definedName>
    <definedName name="FULL" hidden="1">#REF!</definedName>
    <definedName name="Gcord_blk">#REF!</definedName>
    <definedName name="Gcord_h">#REF!</definedName>
    <definedName name="GEMCO" localSheetId="0" hidden="1">#REF!</definedName>
    <definedName name="GEMCO" hidden="1">#REF!</definedName>
    <definedName name="get_gjcode">#REF!</definedName>
    <definedName name="gfgdfg" localSheetId="0" hidden="1">#REF!</definedName>
    <definedName name="gfgdfg" hidden="1">#REF!</definedName>
    <definedName name="Giho">[1]CPM_현장!#REF!</definedName>
    <definedName name="giho_blk">#REF!</definedName>
    <definedName name="giho_h">#REF!</definedName>
    <definedName name="gj_blk">#REF!</definedName>
    <definedName name="gjamount_top">#REF!</definedName>
    <definedName name="gjcnt_top">#REF!</definedName>
    <definedName name="GJcord">#REF!</definedName>
    <definedName name="gjcord_stp">#REF!</definedName>
    <definedName name="gjcord_top1">#REF!</definedName>
    <definedName name="gjcord_top10">#REF!</definedName>
    <definedName name="gjcord_top11">#REF!</definedName>
    <definedName name="gjcord_top12">#REF!</definedName>
    <definedName name="gjcord_top13">#REF!</definedName>
    <definedName name="gjcord_top14">#REF!</definedName>
    <definedName name="gjcord_top15">#REF!</definedName>
    <definedName name="gjcord_top16">#REF!</definedName>
    <definedName name="gjcord_top17">#REF!</definedName>
    <definedName name="gjcord_top18">#REF!</definedName>
    <definedName name="gjcord_top19">#REF!</definedName>
    <definedName name="gjcord_top2">#REF!</definedName>
    <definedName name="gjcord_top20">#REF!</definedName>
    <definedName name="gjcord_top21">#REF!</definedName>
    <definedName name="gjcord_top22">#REF!</definedName>
    <definedName name="gjcord_top23">#REF!</definedName>
    <definedName name="gjcord_top24">#REF!</definedName>
    <definedName name="gjcord_top25">#REF!</definedName>
    <definedName name="gjcord_top26">#REF!</definedName>
    <definedName name="gjcord_top27">#REF!</definedName>
    <definedName name="gjcord_top28">#REF!</definedName>
    <definedName name="gjcord_top29">#REF!</definedName>
    <definedName name="gjcord_top3">#REF!</definedName>
    <definedName name="gjcord_top30">#REF!</definedName>
    <definedName name="gjcord_top31">#REF!</definedName>
    <definedName name="gjcord_top32">#REF!</definedName>
    <definedName name="gjcord_top33">#REF!</definedName>
    <definedName name="gjcord_top34">#REF!</definedName>
    <definedName name="gjcord_top35">#REF!</definedName>
    <definedName name="gjcord_top36">#REF!</definedName>
    <definedName name="gjcord_top37">#REF!</definedName>
    <definedName name="gjcord_top38">#REF!</definedName>
    <definedName name="gjcord_top39">#REF!</definedName>
    <definedName name="gjcord_top4">#REF!</definedName>
    <definedName name="gjcord_top40">#REF!</definedName>
    <definedName name="gjcord_top41">#REF!</definedName>
    <definedName name="gjcord_top42">#REF!</definedName>
    <definedName name="gjcord_top43">#REF!</definedName>
    <definedName name="gjcord_top44">#REF!</definedName>
    <definedName name="gjcord_top45">#REF!</definedName>
    <definedName name="gjcord_top46">#REF!</definedName>
    <definedName name="gjcord_top47">#REF!</definedName>
    <definedName name="gjcord_top48">#REF!</definedName>
    <definedName name="gjcord_top49">#REF!</definedName>
    <definedName name="gjcord_top5">#REF!</definedName>
    <definedName name="gjcord_top6">#REF!</definedName>
    <definedName name="gjcord_top7">#REF!</definedName>
    <definedName name="gjcord_top8">#REF!</definedName>
    <definedName name="gjcord_top9">#REF!</definedName>
    <definedName name="gjjaro">#REF!</definedName>
    <definedName name="gjkengbi">#REF!</definedName>
    <definedName name="gjname">#REF!</definedName>
    <definedName name="GJname_h">#REF!</definedName>
    <definedName name="gjnamedata">#REF!</definedName>
    <definedName name="gjnamedata1">#REF!</definedName>
    <definedName name="gjnamedata2">#REF!</definedName>
    <definedName name="gjnamedata3">#REF!</definedName>
    <definedName name="gjnamedata4">#REF!</definedName>
    <definedName name="gjnamedata5">#REF!</definedName>
    <definedName name="gjnomu">#REF!</definedName>
    <definedName name="gjnomudanga">#REF!</definedName>
    <definedName name="gjrate">#REF!</definedName>
    <definedName name="GJto">#REF!</definedName>
    <definedName name="gjtotal1">#REF!</definedName>
    <definedName name="grew" localSheetId="0" hidden="1">#REF!</definedName>
    <definedName name="grew" hidden="1">#REF!</definedName>
    <definedName name="h_ef_val">#REF!</definedName>
    <definedName name="h_lf_val">#REF!</definedName>
    <definedName name="han" localSheetId="0" hidden="1">#REF!</definedName>
    <definedName name="han" hidden="1">#REF!</definedName>
    <definedName name="hardwar" localSheetId="0" hidden="1">#REF!</definedName>
    <definedName name="hardwar" hidden="1">#REF!</definedName>
    <definedName name="HD_allblk">#REF!</definedName>
    <definedName name="HD_num">[1]CPM_현장!#REF!</definedName>
    <definedName name="HD_rowblk">#REF!</definedName>
    <definedName name="HD_totblk">[1]CPM_현장!#REF!</definedName>
    <definedName name="HD_userblk">#REF!</definedName>
    <definedName name="HS_allblk">#REF!</definedName>
    <definedName name="HS_lv">#REF!</definedName>
    <definedName name="HS_num">#REF!</definedName>
    <definedName name="HS_rv">#REF!</definedName>
    <definedName name="HS_table">#REF!</definedName>
    <definedName name="HS_tv">#REF!</definedName>
    <definedName name="HScrossblk">#REF!</definedName>
    <definedName name="HTML_CodePage" hidden="1">949</definedName>
    <definedName name="HTML_Control" localSheetId="0" hidden="1">{"'Firr(선)'!$AS$1:$AY$62","'Firr(사)'!$AS$1:$AY$62","'Firr(회)'!$AS$1:$AY$62","'Firr(선)'!$L$1:$V$62","'Firr(사)'!$L$1:$V$62","'Firr(회)'!$L$1:$V$62"}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">[1]CPM_현장!#REF!</definedName>
    <definedName name="i_count">#REF!</definedName>
    <definedName name="i_start">#REF!</definedName>
    <definedName name="i_val">#REF!</definedName>
    <definedName name="IBLK">[1]CPM_현장!#REF!</definedName>
    <definedName name="ii_val">#REF!</definedName>
    <definedName name="ij_cod_blk">[1]CPM_현장!#REF!</definedName>
    <definedName name="inp_lenB">#REF!</definedName>
    <definedName name="Is_Actr">#REF!</definedName>
    <definedName name="isactirate">#REF!</definedName>
    <definedName name="iv_check">[1]CPM_현장!#REF!</definedName>
    <definedName name="iv_check2">[1]CPM_현장!#REF!</definedName>
    <definedName name="ival_check">#REF!</definedName>
    <definedName name="ix_v">[1]CPM_현장!#REF!</definedName>
    <definedName name="iy_v">[1]CPM_현장!#REF!</definedName>
    <definedName name="j" localSheetId="0" hidden="1">#REF!</definedName>
    <definedName name="j" hidden="1">#REF!</definedName>
    <definedName name="j_val">#REF!</definedName>
    <definedName name="jjsub">#REF!</definedName>
    <definedName name="jval_check">#REF!</definedName>
    <definedName name="jval_check_1">#REF!</definedName>
    <definedName name="ktf" localSheetId="0" hidden="1">#REF!</definedName>
    <definedName name="ktf" hidden="1">#REF!</definedName>
    <definedName name="kty" localSheetId="0" hidden="1">#REF!</definedName>
    <definedName name="kty" hidden="1">#REF!</definedName>
    <definedName name="labordata">#REF!</definedName>
    <definedName name="LastOfMonth">#REF!</definedName>
    <definedName name="Lbox1">[1]CPM_현장!#REF!</definedName>
    <definedName name="Lbox2">[1]CPM_현장!#REF!</definedName>
    <definedName name="LF">[1]CPM_현장!#REF!</definedName>
    <definedName name="lf_block">#REF!</definedName>
    <definedName name="lf_val">#REF!</definedName>
    <definedName name="Lfd">[1]CPM_현장!#REF!</definedName>
    <definedName name="Lfd_h">#REF!</definedName>
    <definedName name="LS">[1]CPM_현장!#REF!</definedName>
    <definedName name="Lsd">[1]CPM_현장!#REF!</definedName>
    <definedName name="Lsd_h">#REF!</definedName>
    <definedName name="m_errchk">#REF!</definedName>
    <definedName name="MA_cri">#REF!</definedName>
    <definedName name="MA_cri_i">#REF!</definedName>
    <definedName name="MA_cri_ij">#REF!</definedName>
    <definedName name="ma_cri_j">#REF!</definedName>
    <definedName name="MA_cri_pnt">#REF!</definedName>
    <definedName name="ma_i_cnt">#REF!</definedName>
    <definedName name="MA_i_cri">#REF!</definedName>
    <definedName name="MA_i_cri_pnt">#REF!</definedName>
    <definedName name="ma_i_jmax">#REF!</definedName>
    <definedName name="ma_i_jmin">#REF!</definedName>
    <definedName name="ma_i_min">#REF!</definedName>
    <definedName name="MA_i_rownum">#REF!</definedName>
    <definedName name="ma_i_ser">#REF!</definedName>
    <definedName name="MA_ic_cri">#REF!</definedName>
    <definedName name="MA_ic_cri_pnt">#REF!</definedName>
    <definedName name="MA_ij_check">#REF!</definedName>
    <definedName name="ma_j_cnt">#REF!</definedName>
    <definedName name="MA_j_cri">#REF!</definedName>
    <definedName name="MA_j_cri_pnt">#REF!</definedName>
    <definedName name="ma_j_imin">#REF!</definedName>
    <definedName name="ma_j_max">#REF!</definedName>
    <definedName name="MA_j_out">#REF!</definedName>
    <definedName name="MA_j_out2">#REF!</definedName>
    <definedName name="MA_j_rownum">#REF!</definedName>
    <definedName name="ma_j_ser">#REF!</definedName>
    <definedName name="MA_max_num">#REF!</definedName>
    <definedName name="MA_min_num">#REF!</definedName>
    <definedName name="MA_num_is">#REF!</definedName>
    <definedName name="MA_num_pnt">#REF!</definedName>
    <definedName name="MA_pnt">#REF!</definedName>
    <definedName name="MA_rownum">#REF!</definedName>
    <definedName name="MA_tmp">#REF!</definedName>
    <definedName name="max_jval">#REF!</definedName>
    <definedName name="MGJ_diff">#REF!</definedName>
    <definedName name="MGJ_disp">#REF!</definedName>
    <definedName name="MGJtotal">#REF!</definedName>
    <definedName name="mm" localSheetId="0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Pchk">[1]CPM_현장!#REF!</definedName>
    <definedName name="n" hidden="1">#REF!</definedName>
    <definedName name="n_x">[1]CPM_현장!#REF!</definedName>
    <definedName name="n_x1">[1]CPM_현장!#REF!</definedName>
    <definedName name="n_y">[1]CPM_현장!#REF!</definedName>
    <definedName name="n_y_blk">[1]CPM_현장!#REF!</definedName>
    <definedName name="n_y_fix">[1]CPM_현장!#REF!</definedName>
    <definedName name="n_y_stp">#REF!</definedName>
    <definedName name="n_y1">[1]CPM_현장!#REF!</definedName>
    <definedName name="No_Actr">#REF!</definedName>
    <definedName name="now_ef">#REF!</definedName>
    <definedName name="now_iv">[1]CPM_현장!#REF!</definedName>
    <definedName name="nowstp">#REF!</definedName>
    <definedName name="Num">[1]CPM_현장!#REF!</definedName>
    <definedName name="out_lenB">#REF!</definedName>
    <definedName name="pass_x">[1]CPM_현장!#REF!</definedName>
    <definedName name="pass_x2">[1]CPM_현장!#REF!</definedName>
    <definedName name="pass_x3">[1]CPM_현장!#REF!</definedName>
    <definedName name="pass_x4">[1]CPM_현장!#REF!</definedName>
    <definedName name="pastcod_blk">[1]CPM_현장!#REF!</definedName>
    <definedName name="pastcod_pnt">[1]CPM_현장!#REF!</definedName>
    <definedName name="Plan_Base">#REF!</definedName>
    <definedName name="Plan_Part">#REF!</definedName>
    <definedName name="PlanRate">#REF!</definedName>
    <definedName name="PMS_BLK">#REF!</definedName>
    <definedName name="PMS_C_CHK">#REF!</definedName>
    <definedName name="PMS_CB_BLK">#REF!</definedName>
    <definedName name="PMS_CB_PNT">#REF!</definedName>
    <definedName name="PMS_CORD">#REF!</definedName>
    <definedName name="PMS_CORDBOX">#REF!</definedName>
    <definedName name="PMS_GIHO">#REF!</definedName>
    <definedName name="PMS_GJNAME">#REF!</definedName>
    <definedName name="PMS_T_CORD">#REF!</definedName>
    <definedName name="PMS_TSUM">#REF!</definedName>
    <definedName name="PMS_VAR">#REF!</definedName>
    <definedName name="Prac_Base">#REF!</definedName>
    <definedName name="Prac_Part">#REF!</definedName>
    <definedName name="PracRate">#REF!</definedName>
    <definedName name="prg">[1]CPM_현장!#REF!</definedName>
    <definedName name="_xlnm.Print_Area" localSheetId="1">산출내역서!$A:$N</definedName>
    <definedName name="_xlnm.Print_Area" localSheetId="0">원가계산서!$A$1:$I$39</definedName>
    <definedName name="_xlnm.Print_Titles" localSheetId="1">산출내역서!$1:$2</definedName>
    <definedName name="projactiday">#REF!</definedName>
    <definedName name="projactiday1">#REF!</definedName>
    <definedName name="projactiday2">#REF!</definedName>
    <definedName name="projactiday3">#REF!</definedName>
    <definedName name="projaddr">#REF!</definedName>
    <definedName name="projapprover">#REF!</definedName>
    <definedName name="projbuf_0">#REF!</definedName>
    <definedName name="projbuf_1">#REF!</definedName>
    <definedName name="projbuf_2">#REF!</definedName>
    <definedName name="projcalday">#REF!</definedName>
    <definedName name="projcompoday">#REF!</definedName>
    <definedName name="projcompoday1">#REF!</definedName>
    <definedName name="projcomposer">#REF!</definedName>
    <definedName name="projduration">#REF!</definedName>
    <definedName name="projendday">#REF!</definedName>
    <definedName name="projname">#REF!</definedName>
    <definedName name="projname1">#REF!</definedName>
    <definedName name="projstday">#REF!</definedName>
    <definedName name="projstday2">#REF!</definedName>
    <definedName name="projstday22">#REF!</definedName>
    <definedName name="projstday3">#REF!</definedName>
    <definedName name="px_1">[1]CPM_현장!#REF!</definedName>
    <definedName name="px_2">[1]CPM_현장!#REF!</definedName>
    <definedName name="q" localSheetId="0" hidden="1">#REF!</definedName>
    <definedName name="q" hidden="1">#REF!</definedName>
    <definedName name="Q3WEE" localSheetId="0" hidden="1">{#N/A,#N/A,FALSE,"조골재"}</definedName>
    <definedName name="Q3WEE" hidden="1">{#N/A,#N/A,FALSE,"조골재"}</definedName>
    <definedName name="qor" hidden="1">#REF!</definedName>
    <definedName name="qsdf" localSheetId="0" hidden="1">{"'Firr(선)'!$AS$1:$AY$62","'Firr(사)'!$AS$1:$AY$62","'Firr(회)'!$AS$1:$AY$62","'Firr(선)'!$L$1:$V$62","'Firr(사)'!$L$1:$V$62","'Firr(회)'!$L$1:$V$62"}</definedName>
    <definedName name="qsdf" hidden="1">{"'Firr(선)'!$AS$1:$AY$62","'Firr(사)'!$AS$1:$AY$62","'Firr(회)'!$AS$1:$AY$62","'Firr(선)'!$L$1:$V$62","'Firr(사)'!$L$1:$V$62","'Firr(회)'!$L$1:$V$62"}</definedName>
    <definedName name="qw" localSheetId="0" hidden="1">{#N/A,#N/A,FALSE,"단가표지"}</definedName>
    <definedName name="qw" hidden="1">{#N/A,#N/A,FALSE,"단가표지"}</definedName>
    <definedName name="Real_Base">#REF!</definedName>
    <definedName name="Real_Part">#REF!</definedName>
    <definedName name="RealRate">#REF!</definedName>
    <definedName name="RefBlock">#REF!</definedName>
    <definedName name="rel_ij">#REF!</definedName>
    <definedName name="rel_ij_edp">#REF!</definedName>
    <definedName name="rel_ij_max">#REF!</definedName>
    <definedName name="rel_ij_max_stp">#REF!</definedName>
    <definedName name="rel_ij_stp">#REF!</definedName>
    <definedName name="rel_mode">#REF!</definedName>
    <definedName name="rel_mode_check">#REF!</definedName>
    <definedName name="relnum">#REF!</definedName>
    <definedName name="Remark">[1]CPM_현장!#REF!</definedName>
    <definedName name="SAO_pnt">#REF!</definedName>
    <definedName name="SC_pnt">#REF!</definedName>
    <definedName name="SC_pnt_blk">#REF!</definedName>
    <definedName name="sche_buf1">#REF!</definedName>
    <definedName name="sche_buf2">#REF!</definedName>
    <definedName name="sche_buf3">#REF!</definedName>
    <definedName name="sche_duration">#REF!</definedName>
    <definedName name="sche_endday">#REF!</definedName>
    <definedName name="sche_projname">#REF!</definedName>
    <definedName name="sche_stday">#REF!</definedName>
    <definedName name="ScheChange_Cri">#REF!</definedName>
    <definedName name="ScheChange_Out">#REF!</definedName>
    <definedName name="SCO_acti_addr">#REF!</definedName>
    <definedName name="SCO_acti_pnt">#REF!</definedName>
    <definedName name="SCO_Acti_row">#REF!</definedName>
    <definedName name="SCO_i_row">#REF!</definedName>
    <definedName name="SCO_J_row">#REF!</definedName>
    <definedName name="SCO_pnt">#REF!</definedName>
    <definedName name="scri_out">[1]CPM_현장!#REF!</definedName>
    <definedName name="scri_top">[1]CPM_현장!#REF!</definedName>
    <definedName name="SDAS" localSheetId="0" hidden="1">{"'Firr(선)'!$AS$1:$AY$62","'Firr(사)'!$AS$1:$AY$62","'Firr(회)'!$AS$1:$AY$62","'Firr(선)'!$L$1:$V$62","'Firr(사)'!$L$1:$V$62","'Firr(회)'!$L$1:$V$62"}</definedName>
    <definedName name="SDAS" hidden="1">{"'Firr(선)'!$AS$1:$AY$62","'Firr(사)'!$AS$1:$AY$62","'Firr(회)'!$AS$1:$AY$62","'Firr(선)'!$L$1:$V$62","'Firr(사)'!$L$1:$V$62","'Firr(회)'!$L$1:$V$62"}</definedName>
    <definedName name="sdg" localSheetId="0" hidden="1">#REF!</definedName>
    <definedName name="sdg" hidden="1">#REF!</definedName>
    <definedName name="SDS" localSheetId="0" hidden="1">{#N/A,#N/A,FALSE,"2~8번"}</definedName>
    <definedName name="SDS" hidden="1">{#N/A,#N/A,FALSE,"2~8번"}</definedName>
    <definedName name="SearchActi_Out">#REF!</definedName>
    <definedName name="SGJ_diff">#REF!</definedName>
    <definedName name="SGJtotal">#REF!</definedName>
    <definedName name="sheet" localSheetId="0" hidden="1">{#N/A,#N/A,FALSE,"골재소요량";#N/A,#N/A,FALSE,"골재소요량"}</definedName>
    <definedName name="sheet" hidden="1">{#N/A,#N/A,FALSE,"골재소요량";#N/A,#N/A,FALSE,"골재소요량"}</definedName>
    <definedName name="sp_i_blk">[1]CPM_현장!#REF!</definedName>
    <definedName name="spi_pnt">[1]CPM_현장!#REF!</definedName>
    <definedName name="ss_check">#REF!</definedName>
    <definedName name="st_day">#REF!</definedName>
    <definedName name="st_month">#REF!</definedName>
    <definedName name="st_monthday">#REF!</definedName>
    <definedName name="st_year">#REF!</definedName>
    <definedName name="stp_1">[1]CPM_현장!#REF!</definedName>
    <definedName name="stp_10">[1]CPM_현장!#REF!</definedName>
    <definedName name="stp_100">[1]CPM_현장!#REF!</definedName>
    <definedName name="stp_101">[1]CPM_현장!#REF!</definedName>
    <definedName name="stp_102">[1]CPM_현장!#REF!</definedName>
    <definedName name="stp_103">[1]CPM_현장!#REF!</definedName>
    <definedName name="stp_104">[1]CPM_현장!#REF!</definedName>
    <definedName name="stp_105">[1]CPM_현장!#REF!</definedName>
    <definedName name="stp_106">[1]CPM_현장!#REF!</definedName>
    <definedName name="stp_107">[1]CPM_현장!#REF!</definedName>
    <definedName name="stp_108">[1]CPM_현장!#REF!</definedName>
    <definedName name="stp_109">[1]CPM_현장!#REF!</definedName>
    <definedName name="stp_11">[1]CPM_현장!#REF!</definedName>
    <definedName name="stp_110">[1]CPM_현장!#REF!</definedName>
    <definedName name="stp_111">[1]CPM_현장!#REF!</definedName>
    <definedName name="stp_112">[1]CPM_현장!#REF!</definedName>
    <definedName name="stp_113">[1]CPM_현장!#REF!</definedName>
    <definedName name="stp_114">[1]CPM_현장!#REF!</definedName>
    <definedName name="stp_115">[1]CPM_현장!#REF!</definedName>
    <definedName name="stp_116">[1]CPM_현장!#REF!</definedName>
    <definedName name="stp_117">[1]CPM_현장!#REF!</definedName>
    <definedName name="stp_118">[1]CPM_현장!#REF!</definedName>
    <definedName name="stp_119">[1]CPM_현장!#REF!</definedName>
    <definedName name="stp_12">[1]CPM_현장!#REF!</definedName>
    <definedName name="stp_120">[1]CPM_현장!#REF!</definedName>
    <definedName name="stp_121">[1]CPM_현장!#REF!</definedName>
    <definedName name="stp_122">[1]CPM_현장!#REF!</definedName>
    <definedName name="stp_123">[1]CPM_현장!#REF!</definedName>
    <definedName name="stp_124">[1]CPM_현장!#REF!</definedName>
    <definedName name="stp_125">[1]CPM_현장!#REF!</definedName>
    <definedName name="stp_126">[1]CPM_현장!#REF!</definedName>
    <definedName name="stp_127">[1]CPM_현장!#REF!</definedName>
    <definedName name="stp_128">[1]CPM_현장!#REF!</definedName>
    <definedName name="stp_129">[1]CPM_현장!#REF!</definedName>
    <definedName name="stp_13">[1]CPM_현장!#REF!</definedName>
    <definedName name="stp_130">[1]CPM_현장!#REF!</definedName>
    <definedName name="stp_131">[1]CPM_현장!#REF!</definedName>
    <definedName name="stp_132">[1]CPM_현장!#REF!</definedName>
    <definedName name="stp_133">[1]CPM_현장!#REF!</definedName>
    <definedName name="stp_134">[1]CPM_현장!#REF!</definedName>
    <definedName name="stp_135">[1]CPM_현장!#REF!</definedName>
    <definedName name="stp_136">[1]CPM_현장!#REF!</definedName>
    <definedName name="stp_137">[1]CPM_현장!#REF!</definedName>
    <definedName name="stp_138">[1]CPM_현장!#REF!</definedName>
    <definedName name="stp_139">[1]CPM_현장!#REF!</definedName>
    <definedName name="stp_14">[1]CPM_현장!#REF!</definedName>
    <definedName name="stp_140">[1]CPM_현장!#REF!</definedName>
    <definedName name="stp_141">[1]CPM_현장!#REF!</definedName>
    <definedName name="stp_142">[1]CPM_현장!#REF!</definedName>
    <definedName name="stp_143">[1]CPM_현장!#REF!</definedName>
    <definedName name="stp_144">[1]CPM_현장!#REF!</definedName>
    <definedName name="stp_145">[1]CPM_현장!#REF!</definedName>
    <definedName name="stp_146">[1]CPM_현장!#REF!</definedName>
    <definedName name="stp_147">[1]CPM_현장!#REF!</definedName>
    <definedName name="stp_148">[1]CPM_현장!#REF!</definedName>
    <definedName name="stp_149">[1]CPM_현장!#REF!</definedName>
    <definedName name="stp_15">[1]CPM_현장!#REF!</definedName>
    <definedName name="stp_150">[1]CPM_현장!#REF!</definedName>
    <definedName name="stp_151">[1]CPM_현장!#REF!</definedName>
    <definedName name="stp_152">[1]CPM_현장!#REF!</definedName>
    <definedName name="stp_153">[1]CPM_현장!#REF!</definedName>
    <definedName name="stp_154">[1]CPM_현장!#REF!</definedName>
    <definedName name="stp_155">[1]CPM_현장!#REF!</definedName>
    <definedName name="stp_156">[1]CPM_현장!#REF!</definedName>
    <definedName name="stp_157">[1]CPM_현장!#REF!</definedName>
    <definedName name="stp_158">[1]CPM_현장!#REF!</definedName>
    <definedName name="stp_159">[1]CPM_현장!#REF!</definedName>
    <definedName name="stp_16">[1]CPM_현장!#REF!</definedName>
    <definedName name="stp_160">[1]CPM_현장!#REF!</definedName>
    <definedName name="stp_161">[1]CPM_현장!#REF!</definedName>
    <definedName name="stp_162">[1]CPM_현장!#REF!</definedName>
    <definedName name="stp_163">[1]CPM_현장!#REF!</definedName>
    <definedName name="stp_164">[1]CPM_현장!#REF!</definedName>
    <definedName name="stp_165">[1]CPM_현장!#REF!</definedName>
    <definedName name="stp_166">[1]CPM_현장!#REF!</definedName>
    <definedName name="stp_167">[1]CPM_현장!#REF!</definedName>
    <definedName name="stp_168">[1]CPM_현장!#REF!</definedName>
    <definedName name="stp_169">[1]CPM_현장!#REF!</definedName>
    <definedName name="stp_17">[1]CPM_현장!#REF!</definedName>
    <definedName name="stp_170">[1]CPM_현장!#REF!</definedName>
    <definedName name="stp_171">[1]CPM_현장!#REF!</definedName>
    <definedName name="stp_172">[1]CPM_현장!#REF!</definedName>
    <definedName name="stp_173">[1]CPM_현장!#REF!</definedName>
    <definedName name="stp_174">[1]CPM_현장!#REF!</definedName>
    <definedName name="stp_175">[1]CPM_현장!#REF!</definedName>
    <definedName name="stp_176">[1]CPM_현장!#REF!</definedName>
    <definedName name="stp_177">[1]CPM_현장!#REF!</definedName>
    <definedName name="stp_178">[1]CPM_현장!#REF!</definedName>
    <definedName name="stp_179">[1]CPM_현장!#REF!</definedName>
    <definedName name="stp_18">[1]CPM_현장!#REF!</definedName>
    <definedName name="stp_180">[1]CPM_현장!#REF!</definedName>
    <definedName name="stp_181">[1]CPM_현장!#REF!</definedName>
    <definedName name="stp_182">[1]CPM_현장!#REF!</definedName>
    <definedName name="stp_183">[1]CPM_현장!#REF!</definedName>
    <definedName name="stp_184">[1]CPM_현장!#REF!</definedName>
    <definedName name="stp_185">[1]CPM_현장!#REF!</definedName>
    <definedName name="stp_186">[1]CPM_현장!#REF!</definedName>
    <definedName name="stp_187">[1]CPM_현장!#REF!</definedName>
    <definedName name="stp_188">[1]CPM_현장!#REF!</definedName>
    <definedName name="stp_189">[1]CPM_현장!#REF!</definedName>
    <definedName name="stp_19">[1]CPM_현장!#REF!</definedName>
    <definedName name="stp_190">[1]CPM_현장!#REF!</definedName>
    <definedName name="stp_191">[1]CPM_현장!#REF!</definedName>
    <definedName name="stp_192">[1]CPM_현장!#REF!</definedName>
    <definedName name="stp_193">[1]CPM_현장!#REF!</definedName>
    <definedName name="stp_194">[1]CPM_현장!#REF!</definedName>
    <definedName name="stp_195">[1]CPM_현장!#REF!</definedName>
    <definedName name="stp_196">[1]CPM_현장!#REF!</definedName>
    <definedName name="stp_197">[1]CPM_현장!#REF!</definedName>
    <definedName name="stp_198">[1]CPM_현장!#REF!</definedName>
    <definedName name="stp_199">[1]CPM_현장!#REF!</definedName>
    <definedName name="stp_2">[1]CPM_현장!#REF!</definedName>
    <definedName name="stp_20">[1]CPM_현장!#REF!</definedName>
    <definedName name="stp_21">[1]CPM_현장!#REF!</definedName>
    <definedName name="stp_22">[1]CPM_현장!#REF!</definedName>
    <definedName name="stp_23">[1]CPM_현장!#REF!</definedName>
    <definedName name="stp_24">[1]CPM_현장!#REF!</definedName>
    <definedName name="stp_25">[1]CPM_현장!#REF!</definedName>
    <definedName name="stp_26">[1]CPM_현장!#REF!</definedName>
    <definedName name="stp_27">[1]CPM_현장!#REF!</definedName>
    <definedName name="stp_28">[1]CPM_현장!#REF!</definedName>
    <definedName name="stp_29">[1]CPM_현장!#REF!</definedName>
    <definedName name="stp_3">[1]CPM_현장!#REF!</definedName>
    <definedName name="stp_30">[1]CPM_현장!#REF!</definedName>
    <definedName name="stp_31">[1]CPM_현장!#REF!</definedName>
    <definedName name="stp_32">[1]CPM_현장!#REF!</definedName>
    <definedName name="stp_33">[1]CPM_현장!#REF!</definedName>
    <definedName name="stp_34">[1]CPM_현장!#REF!</definedName>
    <definedName name="stp_35">[1]CPM_현장!#REF!</definedName>
    <definedName name="stp_36">[1]CPM_현장!#REF!</definedName>
    <definedName name="stp_37">[1]CPM_현장!#REF!</definedName>
    <definedName name="stp_38">[1]CPM_현장!#REF!</definedName>
    <definedName name="stp_39">[1]CPM_현장!#REF!</definedName>
    <definedName name="stp_4">[1]CPM_현장!#REF!</definedName>
    <definedName name="stp_40">[1]CPM_현장!#REF!</definedName>
    <definedName name="stp_41">[1]CPM_현장!#REF!</definedName>
    <definedName name="stp_42">[1]CPM_현장!#REF!</definedName>
    <definedName name="stp_43">[1]CPM_현장!#REF!</definedName>
    <definedName name="stp_44">[1]CPM_현장!#REF!</definedName>
    <definedName name="stp_45">[1]CPM_현장!#REF!</definedName>
    <definedName name="stp_46">[1]CPM_현장!#REF!</definedName>
    <definedName name="stp_47">[1]CPM_현장!#REF!</definedName>
    <definedName name="stp_48">[1]CPM_현장!#REF!</definedName>
    <definedName name="stp_49">[1]CPM_현장!#REF!</definedName>
    <definedName name="stp_5">[1]CPM_현장!#REF!</definedName>
    <definedName name="stp_50">[1]CPM_현장!#REF!</definedName>
    <definedName name="stp_51">[1]CPM_현장!#REF!</definedName>
    <definedName name="stp_52">[1]CPM_현장!#REF!</definedName>
    <definedName name="stp_53">[1]CPM_현장!#REF!</definedName>
    <definedName name="stp_54">[1]CPM_현장!#REF!</definedName>
    <definedName name="stp_55">[1]CPM_현장!#REF!</definedName>
    <definedName name="stp_56">[1]CPM_현장!#REF!</definedName>
    <definedName name="stp_57">[1]CPM_현장!#REF!</definedName>
    <definedName name="stp_58">[1]CPM_현장!#REF!</definedName>
    <definedName name="stp_59">[1]CPM_현장!#REF!</definedName>
    <definedName name="stp_6">[1]CPM_현장!#REF!</definedName>
    <definedName name="stp_60">[1]CPM_현장!#REF!</definedName>
    <definedName name="stp_61">[1]CPM_현장!#REF!</definedName>
    <definedName name="stp_62">[1]CPM_현장!#REF!</definedName>
    <definedName name="stp_63">[1]CPM_현장!#REF!</definedName>
    <definedName name="stp_64">[1]CPM_현장!#REF!</definedName>
    <definedName name="stp_65">[1]CPM_현장!#REF!</definedName>
    <definedName name="stp_66">[1]CPM_현장!#REF!</definedName>
    <definedName name="stp_67">[1]CPM_현장!#REF!</definedName>
    <definedName name="stp_68">[1]CPM_현장!#REF!</definedName>
    <definedName name="stp_69">[1]CPM_현장!#REF!</definedName>
    <definedName name="stp_7">[1]CPM_현장!#REF!</definedName>
    <definedName name="stp_70">[1]CPM_현장!#REF!</definedName>
    <definedName name="stp_71">[1]CPM_현장!#REF!</definedName>
    <definedName name="stp_72">[1]CPM_현장!#REF!</definedName>
    <definedName name="stp_73">[1]CPM_현장!#REF!</definedName>
    <definedName name="stp_74">[1]CPM_현장!#REF!</definedName>
    <definedName name="stp_75">[1]CPM_현장!#REF!</definedName>
    <definedName name="stp_76">[1]CPM_현장!#REF!</definedName>
    <definedName name="stp_77">[1]CPM_현장!#REF!</definedName>
    <definedName name="stp_78">[1]CPM_현장!#REF!</definedName>
    <definedName name="stp_79">[1]CPM_현장!#REF!</definedName>
    <definedName name="stp_8">[1]CPM_현장!#REF!</definedName>
    <definedName name="stp_80">[1]CPM_현장!#REF!</definedName>
    <definedName name="stp_81">[1]CPM_현장!#REF!</definedName>
    <definedName name="stp_82">[1]CPM_현장!#REF!</definedName>
    <definedName name="stp_83">[1]CPM_현장!#REF!</definedName>
    <definedName name="stp_84">[1]CPM_현장!#REF!</definedName>
    <definedName name="stp_85">[1]CPM_현장!#REF!</definedName>
    <definedName name="stp_86">[1]CPM_현장!#REF!</definedName>
    <definedName name="stp_87">[1]CPM_현장!#REF!</definedName>
    <definedName name="stp_88">[1]CPM_현장!#REF!</definedName>
    <definedName name="stp_89">[1]CPM_현장!#REF!</definedName>
    <definedName name="stp_9">[1]CPM_현장!#REF!</definedName>
    <definedName name="stp_90">[1]CPM_현장!#REF!</definedName>
    <definedName name="stp_91">[1]CPM_현장!#REF!</definedName>
    <definedName name="stp_92">[1]CPM_현장!#REF!</definedName>
    <definedName name="stp_93">[1]CPM_현장!#REF!</definedName>
    <definedName name="stp_94">[1]CPM_현장!#REF!</definedName>
    <definedName name="stp_95">[1]CPM_현장!#REF!</definedName>
    <definedName name="stp_96">[1]CPM_현장!#REF!</definedName>
    <definedName name="stp_97">[1]CPM_현장!#REF!</definedName>
    <definedName name="stp_98">[1]CPM_현장!#REF!</definedName>
    <definedName name="stp_99">[1]CPM_현장!#REF!</definedName>
    <definedName name="stp0_">[1]CPM_현장!#REF!</definedName>
    <definedName name="stp1_">[1]CPM_현장!#REF!</definedName>
    <definedName name="stp10_">[1]CPM_현장!#REF!</definedName>
    <definedName name="stp100_">[1]CPM_현장!#REF!</definedName>
    <definedName name="stp101_">[1]CPM_현장!#REF!</definedName>
    <definedName name="stp102_">[1]CPM_현장!#REF!</definedName>
    <definedName name="stp103_">[1]CPM_현장!#REF!</definedName>
    <definedName name="stp104_">[1]CPM_현장!#REF!</definedName>
    <definedName name="stp105_">[1]CPM_현장!#REF!</definedName>
    <definedName name="stp106_">[1]CPM_현장!#REF!</definedName>
    <definedName name="stp107_">[1]CPM_현장!#REF!</definedName>
    <definedName name="stp108_">[1]CPM_현장!#REF!</definedName>
    <definedName name="stp109_">[1]CPM_현장!#REF!</definedName>
    <definedName name="stp11_">[1]CPM_현장!#REF!</definedName>
    <definedName name="stp110_">[1]CPM_현장!#REF!</definedName>
    <definedName name="stp111_">[1]CPM_현장!#REF!</definedName>
    <definedName name="stp112_">[1]CPM_현장!#REF!</definedName>
    <definedName name="stp113_">[1]CPM_현장!#REF!</definedName>
    <definedName name="stp114_">[1]CPM_현장!#REF!</definedName>
    <definedName name="stp115_">[1]CPM_현장!#REF!</definedName>
    <definedName name="stp116_">[1]CPM_현장!#REF!</definedName>
    <definedName name="stp117_">[1]CPM_현장!#REF!</definedName>
    <definedName name="stp118_">[1]CPM_현장!#REF!</definedName>
    <definedName name="stp119_">[1]CPM_현장!#REF!</definedName>
    <definedName name="stp12_">[1]CPM_현장!#REF!</definedName>
    <definedName name="stp120_">[1]CPM_현장!#REF!</definedName>
    <definedName name="stp121_">[1]CPM_현장!#REF!</definedName>
    <definedName name="stp122_">[1]CPM_현장!#REF!</definedName>
    <definedName name="stp123_">[1]CPM_현장!#REF!</definedName>
    <definedName name="stp124_">[1]CPM_현장!#REF!</definedName>
    <definedName name="stp125_">[1]CPM_현장!#REF!</definedName>
    <definedName name="stp126_">[1]CPM_현장!#REF!</definedName>
    <definedName name="stp127_">[1]CPM_현장!#REF!</definedName>
    <definedName name="stp128_">[1]CPM_현장!#REF!</definedName>
    <definedName name="stp129_">[1]CPM_현장!#REF!</definedName>
    <definedName name="stp13_">[1]CPM_현장!#REF!</definedName>
    <definedName name="stp130_">[1]CPM_현장!#REF!</definedName>
    <definedName name="stp131_">[1]CPM_현장!#REF!</definedName>
    <definedName name="stp132_">[1]CPM_현장!#REF!</definedName>
    <definedName name="stp133_">[1]CPM_현장!#REF!</definedName>
    <definedName name="stp134_">[1]CPM_현장!#REF!</definedName>
    <definedName name="stp135_">[1]CPM_현장!#REF!</definedName>
    <definedName name="stp136_">[1]CPM_현장!#REF!</definedName>
    <definedName name="stp137_">[1]CPM_현장!#REF!</definedName>
    <definedName name="stp138_">[1]CPM_현장!#REF!</definedName>
    <definedName name="stp139_">[1]CPM_현장!#REF!</definedName>
    <definedName name="stp14_">[1]CPM_현장!#REF!</definedName>
    <definedName name="stp140_">[1]CPM_현장!#REF!</definedName>
    <definedName name="stp141_">[1]CPM_현장!#REF!</definedName>
    <definedName name="stp142_">[1]CPM_현장!#REF!</definedName>
    <definedName name="stp143_">[1]CPM_현장!#REF!</definedName>
    <definedName name="stp144_">[1]CPM_현장!#REF!</definedName>
    <definedName name="stp145_">[1]CPM_현장!#REF!</definedName>
    <definedName name="stp146_">[1]CPM_현장!#REF!</definedName>
    <definedName name="stp147_">[1]CPM_현장!#REF!</definedName>
    <definedName name="stp148_">[1]CPM_현장!#REF!</definedName>
    <definedName name="stp149_">[1]CPM_현장!#REF!</definedName>
    <definedName name="stp15_">[1]CPM_현장!#REF!</definedName>
    <definedName name="stp150_">[1]CPM_현장!#REF!</definedName>
    <definedName name="stp151_">[1]CPM_현장!#REF!</definedName>
    <definedName name="stp152_">[1]CPM_현장!#REF!</definedName>
    <definedName name="stp153_">[1]CPM_현장!#REF!</definedName>
    <definedName name="stp154_">[1]CPM_현장!#REF!</definedName>
    <definedName name="stp155_">[1]CPM_현장!#REF!</definedName>
    <definedName name="stp156_">[1]CPM_현장!#REF!</definedName>
    <definedName name="stp157_">[1]CPM_현장!#REF!</definedName>
    <definedName name="stp158_">[1]CPM_현장!#REF!</definedName>
    <definedName name="stp159_">[1]CPM_현장!#REF!</definedName>
    <definedName name="stp16_">[1]CPM_현장!#REF!</definedName>
    <definedName name="stp160_">[1]CPM_현장!#REF!</definedName>
    <definedName name="stp161_">[1]CPM_현장!#REF!</definedName>
    <definedName name="stp162_">[1]CPM_현장!#REF!</definedName>
    <definedName name="stp163_">[1]CPM_현장!#REF!</definedName>
    <definedName name="stp164_">[1]CPM_현장!#REF!</definedName>
    <definedName name="stp165_">[1]CPM_현장!#REF!</definedName>
    <definedName name="stp166_">[1]CPM_현장!#REF!</definedName>
    <definedName name="stp167_">[1]CPM_현장!#REF!</definedName>
    <definedName name="stp168_">[1]CPM_현장!#REF!</definedName>
    <definedName name="stp169_">[1]CPM_현장!#REF!</definedName>
    <definedName name="stp17_">[1]CPM_현장!#REF!</definedName>
    <definedName name="stp170_">[1]CPM_현장!#REF!</definedName>
    <definedName name="stp171_">[1]CPM_현장!#REF!</definedName>
    <definedName name="stp172_">[1]CPM_현장!#REF!</definedName>
    <definedName name="stp173_">[1]CPM_현장!#REF!</definedName>
    <definedName name="stp174_">[1]CPM_현장!#REF!</definedName>
    <definedName name="stp175_">[1]CPM_현장!#REF!</definedName>
    <definedName name="stp176_">[1]CPM_현장!#REF!</definedName>
    <definedName name="stp177_">[1]CPM_현장!#REF!</definedName>
    <definedName name="stp178_">[1]CPM_현장!#REF!</definedName>
    <definedName name="stp179_">[1]CPM_현장!#REF!</definedName>
    <definedName name="stp18_">[1]CPM_현장!#REF!</definedName>
    <definedName name="stp180_">[1]CPM_현장!#REF!</definedName>
    <definedName name="stp181_">[1]CPM_현장!#REF!</definedName>
    <definedName name="stp182_">[1]CPM_현장!#REF!</definedName>
    <definedName name="stp183_">[1]CPM_현장!#REF!</definedName>
    <definedName name="stp184_">[1]CPM_현장!#REF!</definedName>
    <definedName name="stp185_">[1]CPM_현장!#REF!</definedName>
    <definedName name="stp186_">[1]CPM_현장!#REF!</definedName>
    <definedName name="stp187_">[1]CPM_현장!#REF!</definedName>
    <definedName name="stp188_">[1]CPM_현장!#REF!</definedName>
    <definedName name="stp189_">[1]CPM_현장!#REF!</definedName>
    <definedName name="stp19_">[1]CPM_현장!#REF!</definedName>
    <definedName name="stp190_">[1]CPM_현장!#REF!</definedName>
    <definedName name="stp191_">[1]CPM_현장!#REF!</definedName>
    <definedName name="stp192_">[1]CPM_현장!#REF!</definedName>
    <definedName name="stp193_">[1]CPM_현장!#REF!</definedName>
    <definedName name="stp194_">[1]CPM_현장!#REF!</definedName>
    <definedName name="stp195_">[1]CPM_현장!#REF!</definedName>
    <definedName name="stp196_">[1]CPM_현장!#REF!</definedName>
    <definedName name="stp197_">[1]CPM_현장!#REF!</definedName>
    <definedName name="stp198_">[1]CPM_현장!#REF!</definedName>
    <definedName name="stp199_">[1]CPM_현장!#REF!</definedName>
    <definedName name="stp2_">[1]CPM_현장!#REF!</definedName>
    <definedName name="stp20_">[1]CPM_현장!#REF!</definedName>
    <definedName name="stp200_">[1]CPM_현장!#REF!</definedName>
    <definedName name="stp201_">[1]CPM_현장!#REF!</definedName>
    <definedName name="stp202_">[1]CPM_현장!#REF!</definedName>
    <definedName name="stp203_">[1]CPM_현장!#REF!</definedName>
    <definedName name="stp204_">[1]CPM_현장!#REF!</definedName>
    <definedName name="stp205_">[1]CPM_현장!#REF!</definedName>
    <definedName name="stp206_">[1]CPM_현장!#REF!</definedName>
    <definedName name="stp207_">[1]CPM_현장!#REF!</definedName>
    <definedName name="stp208_">[1]CPM_현장!#REF!</definedName>
    <definedName name="stp209_">[1]CPM_현장!#REF!</definedName>
    <definedName name="stp21_">[1]CPM_현장!#REF!</definedName>
    <definedName name="stp210_">[1]CPM_현장!#REF!</definedName>
    <definedName name="stp211_">[1]CPM_현장!#REF!</definedName>
    <definedName name="stp212_">[1]CPM_현장!#REF!</definedName>
    <definedName name="stp213_">[1]CPM_현장!#REF!</definedName>
    <definedName name="stp214_">[1]CPM_현장!#REF!</definedName>
    <definedName name="stp215_">[1]CPM_현장!#REF!</definedName>
    <definedName name="stp216_">[1]CPM_현장!#REF!</definedName>
    <definedName name="stp217_">[1]CPM_현장!#REF!</definedName>
    <definedName name="stp218_">[1]CPM_현장!#REF!</definedName>
    <definedName name="stp219_">[1]CPM_현장!#REF!</definedName>
    <definedName name="stp22_">[1]CPM_현장!#REF!</definedName>
    <definedName name="stp220_">[1]CPM_현장!#REF!</definedName>
    <definedName name="stp221_">[1]CPM_현장!#REF!</definedName>
    <definedName name="stp222_">[1]CPM_현장!#REF!</definedName>
    <definedName name="stp223_">[1]CPM_현장!#REF!</definedName>
    <definedName name="stp224_">[1]CPM_현장!#REF!</definedName>
    <definedName name="stp225_">[1]CPM_현장!#REF!</definedName>
    <definedName name="stp226_">[1]CPM_현장!#REF!</definedName>
    <definedName name="stp227_">[1]CPM_현장!#REF!</definedName>
    <definedName name="stp228_">[1]CPM_현장!#REF!</definedName>
    <definedName name="stp229_">[1]CPM_현장!#REF!</definedName>
    <definedName name="stp23_">[1]CPM_현장!#REF!</definedName>
    <definedName name="stp230_">[1]CPM_현장!#REF!</definedName>
    <definedName name="stp231_">[1]CPM_현장!#REF!</definedName>
    <definedName name="stp232_">[1]CPM_현장!#REF!</definedName>
    <definedName name="stp233_">[1]CPM_현장!#REF!</definedName>
    <definedName name="stp234_">[1]CPM_현장!#REF!</definedName>
    <definedName name="stp235_">[1]CPM_현장!#REF!</definedName>
    <definedName name="stp236_">[1]CPM_현장!#REF!</definedName>
    <definedName name="stp237_">[1]CPM_현장!#REF!</definedName>
    <definedName name="stp238_">[1]CPM_현장!#REF!</definedName>
    <definedName name="stp239_">[1]CPM_현장!#REF!</definedName>
    <definedName name="stp24_">[1]CPM_현장!#REF!</definedName>
    <definedName name="stp240_">[1]CPM_현장!#REF!</definedName>
    <definedName name="stp241_">[1]CPM_현장!#REF!</definedName>
    <definedName name="stp242_">[1]CPM_현장!#REF!</definedName>
    <definedName name="stp243_">[1]CPM_현장!#REF!</definedName>
    <definedName name="stp244_">[1]CPM_현장!#REF!</definedName>
    <definedName name="stp245_">[1]CPM_현장!#REF!</definedName>
    <definedName name="stp246_">[1]CPM_현장!#REF!</definedName>
    <definedName name="stp247_">[1]CPM_현장!#REF!</definedName>
    <definedName name="stp248_">[1]CPM_현장!#REF!</definedName>
    <definedName name="stp249_">[1]CPM_현장!#REF!</definedName>
    <definedName name="stp25_">[1]CPM_현장!#REF!</definedName>
    <definedName name="stp250_">[1]CPM_현장!#REF!</definedName>
    <definedName name="stp251_">[1]CPM_현장!#REF!</definedName>
    <definedName name="stp252_">[1]CPM_현장!#REF!</definedName>
    <definedName name="stp253_">[1]CPM_현장!#REF!</definedName>
    <definedName name="stp254_">[1]CPM_현장!#REF!</definedName>
    <definedName name="stp255_">[1]CPM_현장!#REF!</definedName>
    <definedName name="stp256_">[1]CPM_현장!#REF!</definedName>
    <definedName name="stp257_">[1]CPM_현장!#REF!</definedName>
    <definedName name="stp258_">[1]CPM_현장!#REF!</definedName>
    <definedName name="stp259_">[1]CPM_현장!#REF!</definedName>
    <definedName name="stp26_">[1]CPM_현장!#REF!</definedName>
    <definedName name="stp260_">[1]CPM_현장!#REF!</definedName>
    <definedName name="stp261_">[1]CPM_현장!#REF!</definedName>
    <definedName name="stp262_">[1]CPM_현장!#REF!</definedName>
    <definedName name="stp263_">[1]CPM_현장!#REF!</definedName>
    <definedName name="stp264_">[1]CPM_현장!#REF!</definedName>
    <definedName name="stp265_">[1]CPM_현장!#REF!</definedName>
    <definedName name="stp266_">[1]CPM_현장!#REF!</definedName>
    <definedName name="stp267_">[1]CPM_현장!#REF!</definedName>
    <definedName name="stp268_">[1]CPM_현장!#REF!</definedName>
    <definedName name="stp269_">[1]CPM_현장!#REF!</definedName>
    <definedName name="stp27_">[1]CPM_현장!#REF!</definedName>
    <definedName name="stp270_">[1]CPM_현장!#REF!</definedName>
    <definedName name="stp271_">[1]CPM_현장!#REF!</definedName>
    <definedName name="stp272_">[1]CPM_현장!#REF!</definedName>
    <definedName name="stp273_">[1]CPM_현장!#REF!</definedName>
    <definedName name="stp274_">[1]CPM_현장!#REF!</definedName>
    <definedName name="stp275_">[1]CPM_현장!#REF!</definedName>
    <definedName name="stp276_">[1]CPM_현장!#REF!</definedName>
    <definedName name="stp277_">[1]CPM_현장!#REF!</definedName>
    <definedName name="stp278_">[1]CPM_현장!#REF!</definedName>
    <definedName name="stp279_">[1]CPM_현장!#REF!</definedName>
    <definedName name="stp28_">[1]CPM_현장!#REF!</definedName>
    <definedName name="stp280_">[1]CPM_현장!#REF!</definedName>
    <definedName name="stp281_">[1]CPM_현장!#REF!</definedName>
    <definedName name="stp282_">[1]CPM_현장!#REF!</definedName>
    <definedName name="stp283_">[1]CPM_현장!#REF!</definedName>
    <definedName name="stp284_">[1]CPM_현장!#REF!</definedName>
    <definedName name="stp285_">[1]CPM_현장!#REF!</definedName>
    <definedName name="stp286_">[1]CPM_현장!#REF!</definedName>
    <definedName name="stp287_">[1]CPM_현장!#REF!</definedName>
    <definedName name="stp288_">[1]CPM_현장!#REF!</definedName>
    <definedName name="stp289_">[1]CPM_현장!#REF!</definedName>
    <definedName name="stp29_">[1]CPM_현장!#REF!</definedName>
    <definedName name="stp290_">[1]CPM_현장!#REF!</definedName>
    <definedName name="stp291_">[1]CPM_현장!#REF!</definedName>
    <definedName name="stp292_">[1]CPM_현장!#REF!</definedName>
    <definedName name="stp293_">[1]CPM_현장!#REF!</definedName>
    <definedName name="stp294_">[1]CPM_현장!#REF!</definedName>
    <definedName name="stp295_">[1]CPM_현장!#REF!</definedName>
    <definedName name="stp296_">[1]CPM_현장!#REF!</definedName>
    <definedName name="stp297_">[1]CPM_현장!#REF!</definedName>
    <definedName name="stp298_">[1]CPM_현장!#REF!</definedName>
    <definedName name="stp299_">[1]CPM_현장!#REF!</definedName>
    <definedName name="stp3_">[1]CPM_현장!#REF!</definedName>
    <definedName name="stp30_">[1]CPM_현장!#REF!</definedName>
    <definedName name="stp31_">[1]CPM_현장!#REF!</definedName>
    <definedName name="stp32_">[1]CPM_현장!#REF!</definedName>
    <definedName name="stp33_">[1]CPM_현장!#REF!</definedName>
    <definedName name="stp34_">[1]CPM_현장!#REF!</definedName>
    <definedName name="stp35_">[1]CPM_현장!#REF!</definedName>
    <definedName name="stp36_">[1]CPM_현장!#REF!</definedName>
    <definedName name="stp37_">[1]CPM_현장!#REF!</definedName>
    <definedName name="stp38_">[1]CPM_현장!#REF!</definedName>
    <definedName name="stp39_">[1]CPM_현장!#REF!</definedName>
    <definedName name="stp4_">[1]CPM_현장!#REF!</definedName>
    <definedName name="stp40_">[1]CPM_현장!#REF!</definedName>
    <definedName name="stp41_">[1]CPM_현장!#REF!</definedName>
    <definedName name="stp42_">[1]CPM_현장!#REF!</definedName>
    <definedName name="stp43_">[1]CPM_현장!#REF!</definedName>
    <definedName name="stp44_">[1]CPM_현장!#REF!</definedName>
    <definedName name="stp45_">[1]CPM_현장!#REF!</definedName>
    <definedName name="stp46_">[1]CPM_현장!#REF!</definedName>
    <definedName name="stp47_">[1]CPM_현장!#REF!</definedName>
    <definedName name="stp48_">[1]CPM_현장!#REF!</definedName>
    <definedName name="stp49_">[1]CPM_현장!#REF!</definedName>
    <definedName name="stp5_">[1]CPM_현장!#REF!</definedName>
    <definedName name="stp50_">[1]CPM_현장!#REF!</definedName>
    <definedName name="stp51_">[1]CPM_현장!#REF!</definedName>
    <definedName name="stp52_">[1]CPM_현장!#REF!</definedName>
    <definedName name="stp53_">[1]CPM_현장!#REF!</definedName>
    <definedName name="stp54_">[1]CPM_현장!#REF!</definedName>
    <definedName name="stp55_">[1]CPM_현장!#REF!</definedName>
    <definedName name="stp56_">[1]CPM_현장!#REF!</definedName>
    <definedName name="stp57_">[1]CPM_현장!#REF!</definedName>
    <definedName name="stp58_">[1]CPM_현장!#REF!</definedName>
    <definedName name="stp59_">[1]CPM_현장!#REF!</definedName>
    <definedName name="stp6_">[1]CPM_현장!#REF!</definedName>
    <definedName name="stp60_">[1]CPM_현장!#REF!</definedName>
    <definedName name="stp61_">[1]CPM_현장!#REF!</definedName>
    <definedName name="stp62_">[1]CPM_현장!#REF!</definedName>
    <definedName name="stp63_">[1]CPM_현장!#REF!</definedName>
    <definedName name="stp64_">[1]CPM_현장!#REF!</definedName>
    <definedName name="stp65_">[1]CPM_현장!#REF!</definedName>
    <definedName name="stp66_">[1]CPM_현장!#REF!</definedName>
    <definedName name="stp67_">[1]CPM_현장!#REF!</definedName>
    <definedName name="stp68_">[1]CPM_현장!#REF!</definedName>
    <definedName name="stp69_">[1]CPM_현장!#REF!</definedName>
    <definedName name="stp7_">[1]CPM_현장!#REF!</definedName>
    <definedName name="stp70_">[1]CPM_현장!#REF!</definedName>
    <definedName name="stp71_">[1]CPM_현장!#REF!</definedName>
    <definedName name="stp72_">[1]CPM_현장!#REF!</definedName>
    <definedName name="stp73_">[1]CPM_현장!#REF!</definedName>
    <definedName name="stp74_">[1]CPM_현장!#REF!</definedName>
    <definedName name="stp75_">[1]CPM_현장!#REF!</definedName>
    <definedName name="stp76_">[1]CPM_현장!#REF!</definedName>
    <definedName name="stp77_">[1]CPM_현장!#REF!</definedName>
    <definedName name="stp78_">[1]CPM_현장!#REF!</definedName>
    <definedName name="stp79_">[1]CPM_현장!#REF!</definedName>
    <definedName name="stp8_">[1]CPM_현장!#REF!</definedName>
    <definedName name="stp80_">[1]CPM_현장!#REF!</definedName>
    <definedName name="stp81_">[1]CPM_현장!#REF!</definedName>
    <definedName name="stp82_">[1]CPM_현장!#REF!</definedName>
    <definedName name="stp83_">[1]CPM_현장!#REF!</definedName>
    <definedName name="stp84_">[1]CPM_현장!#REF!</definedName>
    <definedName name="stp85_">[1]CPM_현장!#REF!</definedName>
    <definedName name="stp86_">[1]CPM_현장!#REF!</definedName>
    <definedName name="stp87_">[1]CPM_현장!#REF!</definedName>
    <definedName name="stp88_">[1]CPM_현장!#REF!</definedName>
    <definedName name="stp89_">[1]CPM_현장!#REF!</definedName>
    <definedName name="stp9_">[1]CPM_현장!#REF!</definedName>
    <definedName name="stp90_">[1]CPM_현장!#REF!</definedName>
    <definedName name="stp91_">[1]CPM_현장!#REF!</definedName>
    <definedName name="stp92_">[1]CPM_현장!#REF!</definedName>
    <definedName name="stp93_">[1]CPM_현장!#REF!</definedName>
    <definedName name="stp94_">[1]CPM_현장!#REF!</definedName>
    <definedName name="stp95_">[1]CPM_현장!#REF!</definedName>
    <definedName name="stp96_">[1]CPM_현장!#REF!</definedName>
    <definedName name="stp97_">[1]CPM_현장!#REF!</definedName>
    <definedName name="stp98_">[1]CPM_현장!#REF!</definedName>
    <definedName name="stp99_">[1]CPM_현장!#REF!</definedName>
    <definedName name="subCri_out">#REF!</definedName>
    <definedName name="subCri_top">#REF!</definedName>
    <definedName name="subs_pnt">[1]CPM_현장!#REF!</definedName>
    <definedName name="subs_tn">[1]CPM_현장!#REF!</definedName>
    <definedName name="sum_cri">#REF!</definedName>
    <definedName name="sum_out">#REF!</definedName>
    <definedName name="tem_val">#REF!</definedName>
    <definedName name="temp_end_day">#REF!</definedName>
    <definedName name="temp_end_month">#REF!</definedName>
    <definedName name="temp_end_year">#REF!</definedName>
    <definedName name="temp_ival">#REF!</definedName>
    <definedName name="temp_jval">#REF!</definedName>
    <definedName name="temp_jval_1">#REF!</definedName>
    <definedName name="temp_jval_2">#REF!</definedName>
    <definedName name="temp_projendday">#REF!</definedName>
    <definedName name="tempActiAmount">#REF!</definedName>
    <definedName name="tempAmount">#REF!</definedName>
    <definedName name="TempDur">#REF!</definedName>
    <definedName name="TempRate">#REF!</definedName>
    <definedName name="TempRate1">#REF!</definedName>
    <definedName name="TempRate2">#REF!</definedName>
    <definedName name="TempRate3">#REF!</definedName>
    <definedName name="tempRealAmount">#REF!</definedName>
    <definedName name="TF">[1]CPM_현장!#REF!</definedName>
    <definedName name="TodayUnit">#REF!</definedName>
    <definedName name="total_diff">#REF!</definedName>
    <definedName name="totrcd">#REF!</definedName>
    <definedName name="tr" localSheetId="0" hidden="1">#REF!</definedName>
    <definedName name="tr" hidden="1">#REF!</definedName>
    <definedName name="ttgj_blk">#REF!</definedName>
    <definedName name="ttgj_top">#REF!</definedName>
    <definedName name="UBcri">#REF!</definedName>
    <definedName name="unitcol">#REF!</definedName>
    <definedName name="used_xv">[1]CPM_현장!#REF!</definedName>
    <definedName name="userzm">#REF!</definedName>
    <definedName name="userzmcol">#REF!</definedName>
    <definedName name="ve" localSheetId="0" hidden="1">{"'Firr(선)'!$AS$1:$AY$62","'Firr(사)'!$AS$1:$AY$62","'Firr(회)'!$AS$1:$AY$62","'Firr(선)'!$L$1:$V$62","'Firr(사)'!$L$1:$V$62","'Firr(회)'!$L$1:$V$62"}</definedName>
    <definedName name="ve" hidden="1">{"'Firr(선)'!$AS$1:$AY$62","'Firr(사)'!$AS$1:$AY$62","'Firr(회)'!$AS$1:$AY$62","'Firr(선)'!$L$1:$V$62","'Firr(사)'!$L$1:$V$62","'Firr(회)'!$L$1:$V$62"}</definedName>
    <definedName name="W" localSheetId="0" hidden="1">{#N/A,#N/A,FALSE,"혼합골재"}</definedName>
    <definedName name="W" hidden="1">{#N/A,#N/A,FALSE,"혼합골재"}</definedName>
    <definedName name="wjsr" localSheetId="0" hidden="1">#REF!</definedName>
    <definedName name="wjsr" hidden="1">#REF!</definedName>
    <definedName name="wm.조골재1" localSheetId="0" hidden="1">{#N/A,#N/A,FALSE,"조골재"}</definedName>
    <definedName name="wm.조골재1" hidden="1">{#N/A,#N/A,FALSE,"조골재"}</definedName>
    <definedName name="wrn.2번." localSheetId="0" hidden="1">{#N/A,#N/A,FALSE,"2~8번"}</definedName>
    <definedName name="wrn.2번." hidden="1">{#N/A,#N/A,FALSE,"2~8번"}</definedName>
    <definedName name="wrn.97년._.사업계획._.및._.예산지침." localSheetId="0" hidden="1">{#N/A,#N/A,TRUE,"1";#N/A,#N/A,TRUE,"2";#N/A,#N/A,TRUE,"3";#N/A,#N/A,TRUE,"4";#N/A,#N/A,TRUE,"5";#N/A,#N/A,TRUE,"6";#N/A,#N/A,TRUE,"7"}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교육청." localSheetId="0" hidden="1">{#N/A,#N/A,FALSE,"전력간선"}</definedName>
    <definedName name="wrn.교육청." hidden="1">{#N/A,#N/A,FALSE,"전력간선"}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속도." localSheetId="0" hidden="1">{#N/A,#N/A,FALSE,"속도"}</definedName>
    <definedName name="wrn.속도." hidden="1">{#N/A,#N/A,FALSE,"속도"}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업체별._.견적공사명." localSheetId="0" hidden="1">{"SJ - 기본 보기",#N/A,FALSE,"공사별 외주견적"}</definedName>
    <definedName name="wrn.업체별._.견적공사명." hidden="1">{"SJ - 기본 보기",#N/A,FALSE,"공사별 외주견적"}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hidden="1">{#N/A,#N/A,FALSE,"이정표"}</definedName>
    <definedName name="wrn.조골재." localSheetId="0" hidden="1">{#N/A,#N/A,FALSE,"조골재"}</definedName>
    <definedName name="wrn.조골재." hidden="1">{#N/A,#N/A,FALSE,"조골재"}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지." localSheetId="0" hidden="1">{#N/A,#N/A,FALSE,"표지"}</definedName>
    <definedName name="wrn.표지." hidden="1">{#N/A,#N/A,FALSE,"표지"}</definedName>
    <definedName name="wrn.표지목차." localSheetId="0" hidden="1">{#N/A,#N/A,FALSE,"표지목차"}</definedName>
    <definedName name="wrn.표지목차." hidden="1">{#N/A,#N/A,FALSE,"표지목차"}</definedName>
    <definedName name="wrn.혼합골재." localSheetId="0" hidden="1">{#N/A,#N/A,FALSE,"혼합골재"}</definedName>
    <definedName name="wrn.혼합골재." hidden="1">{#N/A,#N/A,FALSE,"혼합골재"}</definedName>
    <definedName name="xxca" localSheetId="0" hidden="1">{"'Firr(선)'!$AS$1:$AY$62","'Firr(사)'!$AS$1:$AY$62","'Firr(회)'!$AS$1:$AY$62","'Firr(선)'!$L$1:$V$62","'Firr(사)'!$L$1:$V$62","'Firr(회)'!$L$1:$V$62"}</definedName>
    <definedName name="xxca" hidden="1">{"'Firr(선)'!$AS$1:$AY$62","'Firr(사)'!$AS$1:$AY$62","'Firr(회)'!$AS$1:$AY$62","'Firr(선)'!$L$1:$V$62","'Firr(사)'!$L$1:$V$62","'Firr(회)'!$L$1:$V$62"}</definedName>
    <definedName name="xy_cod_blk">[1]CPM_현장!#REF!</definedName>
    <definedName name="y_errchk">#REF!</definedName>
    <definedName name="YY">[1]CPM_현장!#REF!</definedName>
    <definedName name="za" hidden="1">#REF!</definedName>
    <definedName name="zoomcolumn">#REF!</definedName>
    <definedName name="zoomrate">#REF!</definedName>
    <definedName name="ㄱㄱ" localSheetId="0" hidden="1">{#N/A,#N/A,FALSE,"운반시간"}</definedName>
    <definedName name="ㄱㄱ" hidden="1">{#N/A,#N/A,FALSE,"운반시간"}</definedName>
    <definedName name="ㄱㅈㅎ" localSheetId="0" hidden="1">#REF!</definedName>
    <definedName name="ㄱㅈㅎ" hidden="1">#REF!</definedName>
    <definedName name="간접경비" localSheetId="0" hidden="1">#REF!</definedName>
    <definedName name="간접경비" hidden="1">#REF!</definedName>
    <definedName name="건축" localSheetId="0" hidden="1">{#N/A,#N/A,TRUE,"토적및재료집계";#N/A,#N/A,TRUE,"토적및재료집계";#N/A,#N/A,TRUE,"단위량"}</definedName>
    <definedName name="건축" hidden="1">{#N/A,#N/A,TRUE,"토적및재료집계";#N/A,#N/A,TRUE,"토적및재료집계";#N/A,#N/A,TRUE,"단위량"}</definedName>
    <definedName name="건축원가" hidden="1">#REF!</definedName>
    <definedName name="경계블럭연장" localSheetId="0" hidden="1">#REF!</definedName>
    <definedName name="경계블럭연장" hidden="1">#REF!</definedName>
    <definedName name="경비1" hidden="1">#REF!</definedName>
    <definedName name="곡동" localSheetId="0" hidden="1">{"'Firr(선)'!$AS$1:$AY$62","'Firr(사)'!$AS$1:$AY$62","'Firr(회)'!$AS$1:$AY$62","'Firr(선)'!$L$1:$V$62","'Firr(사)'!$L$1:$V$62","'Firr(회)'!$L$1:$V$62"}</definedName>
    <definedName name="곡동" hidden="1">{"'Firr(선)'!$AS$1:$AY$62","'Firr(사)'!$AS$1:$AY$62","'Firr(회)'!$AS$1:$AY$62","'Firr(선)'!$L$1:$V$62","'Firr(사)'!$L$1:$V$62","'Firr(회)'!$L$1:$V$62"}</definedName>
    <definedName name="공기1" localSheetId="0" hidden="1">#REF!</definedName>
    <definedName name="공기1" hidden="1">#REF!</definedName>
    <definedName name="공사원가계산서" localSheetId="0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제" localSheetId="0" hidden="1">#REF!</definedName>
    <definedName name="공제" hidden="1">#REF!</definedName>
    <definedName name="곽동준" localSheetId="0" hidden="1">{"'Firr(선)'!$AS$1:$AY$62","'Firr(사)'!$AS$1:$AY$62","'Firr(회)'!$AS$1:$AY$62","'Firr(선)'!$L$1:$V$62","'Firr(사)'!$L$1:$V$62","'Firr(회)'!$L$1:$V$62"}</definedName>
    <definedName name="곽동준" hidden="1">{"'Firr(선)'!$AS$1:$AY$62","'Firr(사)'!$AS$1:$AY$62","'Firr(회)'!$AS$1:$AY$62","'Firr(선)'!$L$1:$V$62","'Firr(사)'!$L$1:$V$62","'Firr(회)'!$L$1:$V$62"}</definedName>
    <definedName name="곽동중" localSheetId="0" hidden="1">{"'Firr(선)'!$AS$1:$AY$62","'Firr(사)'!$AS$1:$AY$62","'Firr(회)'!$AS$1:$AY$62","'Firr(선)'!$L$1:$V$62","'Firr(사)'!$L$1:$V$62","'Firr(회)'!$L$1:$V$62"}</definedName>
    <definedName name="곽동중" hidden="1">{"'Firr(선)'!$AS$1:$AY$62","'Firr(사)'!$AS$1:$AY$62","'Firr(회)'!$AS$1:$AY$62","'Firr(선)'!$L$1:$V$62","'Firr(사)'!$L$1:$V$62","'Firr(회)'!$L$1:$V$62"}</definedName>
    <definedName name="관리비" localSheetId="0" hidden="1">#REF!</definedName>
    <definedName name="관리비" hidden="1">#REF!</definedName>
    <definedName name="김1" localSheetId="0" hidden="1">{"'Firr(선)'!$AS$1:$AY$62","'Firr(사)'!$AS$1:$AY$62","'Firr(회)'!$AS$1:$AY$62","'Firr(선)'!$L$1:$V$62","'Firr(사)'!$L$1:$V$62","'Firr(회)'!$L$1:$V$62"}</definedName>
    <definedName name="김1" hidden="1">{"'Firr(선)'!$AS$1:$AY$62","'Firr(사)'!$AS$1:$AY$62","'Firr(회)'!$AS$1:$AY$62","'Firr(선)'!$L$1:$V$62","'Firr(사)'!$L$1:$V$62","'Firr(회)'!$L$1:$V$62"}</definedName>
    <definedName name="김동" localSheetId="0" hidden="1">{"'Firr(선)'!$AS$1:$AY$62","'Firr(사)'!$AS$1:$AY$62","'Firr(회)'!$AS$1:$AY$62","'Firr(선)'!$L$1:$V$62","'Firr(사)'!$L$1:$V$62","'Firr(회)'!$L$1:$V$62"}</definedName>
    <definedName name="김동" hidden="1">{"'Firr(선)'!$AS$1:$AY$62","'Firr(사)'!$AS$1:$AY$62","'Firr(회)'!$AS$1:$AY$62","'Firr(선)'!$L$1:$V$62","'Firr(사)'!$L$1:$V$62","'Firr(회)'!$L$1:$V$62"}</definedName>
    <definedName name="김동준" localSheetId="0" hidden="1">{"'Firr(선)'!$AS$1:$AY$62","'Firr(사)'!$AS$1:$AY$62","'Firr(회)'!$AS$1:$AY$62","'Firr(선)'!$L$1:$V$62","'Firr(사)'!$L$1:$V$62","'Firr(회)'!$L$1:$V$62"}</definedName>
    <definedName name="김동준" hidden="1">{"'Firr(선)'!$AS$1:$AY$62","'Firr(사)'!$AS$1:$AY$62","'Firr(회)'!$AS$1:$AY$62","'Firr(선)'!$L$1:$V$62","'Firr(사)'!$L$1:$V$62","'Firr(회)'!$L$1:$V$62"}</definedName>
    <definedName name="ㄴㄱㄹ" localSheetId="0" hidden="1">#REF!</definedName>
    <definedName name="ㄴㄱㄹ" hidden="1">#REF!</definedName>
    <definedName name="ㄴㄴㄴ" localSheetId="0" hidden="1">{#N/A,#N/A,FALSE,"골재소요량";#N/A,#N/A,FALSE,"골재소요량"}</definedName>
    <definedName name="ㄴㄴㄴ" hidden="1">{#N/A,#N/A,FALSE,"골재소요량";#N/A,#N/A,FALSE,"골재소요량"}</definedName>
    <definedName name="ㄴㄹ" localSheetId="0" hidden="1">{#N/A,#N/A,FALSE,"2~8번"}</definedName>
    <definedName name="ㄴㄹ" hidden="1">{#N/A,#N/A,FALSE,"2~8번"}</definedName>
    <definedName name="ㄴㅁ" localSheetId="0" hidden="1">#REF!</definedName>
    <definedName name="ㄴㅁ" hidden="1">#REF!</definedName>
    <definedName name="낙차공" localSheetId="0" hidden="1">{#N/A,#N/A,FALSE,"2~8번"}</definedName>
    <definedName name="낙차공" hidden="1">{#N/A,#N/A,FALSE,"2~8번"}</definedName>
    <definedName name="ㄷ" localSheetId="0" hidden="1">{#N/A,#N/A,TRUE,"토적및재료집계";#N/A,#N/A,TRUE,"토적및재료집계";#N/A,#N/A,TRUE,"단위량"}</definedName>
    <definedName name="ㄷ" hidden="1">{#N/A,#N/A,TRUE,"토적및재료집계";#N/A,#N/A,TRUE,"토적및재료집계";#N/A,#N/A,TRUE,"단위량"}</definedName>
    <definedName name="ㄷㅎㄹㅇ" localSheetId="0" hidden="1">#REF!</definedName>
    <definedName name="ㄷㅎㄹㅇ" hidden="1">#REF!</definedName>
    <definedName name="동준" localSheetId="0" hidden="1">{"'Firr(선)'!$AS$1:$AY$62","'Firr(사)'!$AS$1:$AY$62","'Firr(회)'!$AS$1:$AY$62","'Firr(선)'!$L$1:$V$62","'Firr(사)'!$L$1:$V$62","'Firr(회)'!$L$1:$V$62"}</definedName>
    <definedName name="동준" hidden="1">{"'Firr(선)'!$AS$1:$AY$62","'Firr(사)'!$AS$1:$AY$62","'Firr(회)'!$AS$1:$AY$62","'Firr(선)'!$L$1:$V$62","'Firr(사)'!$L$1:$V$62","'Firr(회)'!$L$1:$V$62"}</definedName>
    <definedName name="동준친" localSheetId="0" hidden="1">{"'Firr(선)'!$AS$1:$AY$62","'Firr(사)'!$AS$1:$AY$62","'Firr(회)'!$AS$1:$AY$62","'Firr(선)'!$L$1:$V$62","'Firr(사)'!$L$1:$V$62","'Firr(회)'!$L$1:$V$62"}</definedName>
    <definedName name="동준친" hidden="1">{"'Firr(선)'!$AS$1:$AY$62","'Firr(사)'!$AS$1:$AY$62","'Firr(회)'!$AS$1:$AY$62","'Firr(선)'!$L$1:$V$62","'Firr(사)'!$L$1:$V$62","'Firr(회)'!$L$1:$V$62"}</definedName>
    <definedName name="ㄹㄹ" localSheetId="0" hidden="1">#REF!</definedName>
    <definedName name="ㄹㄹ" hidden="1">#REF!</definedName>
    <definedName name="ㄹㄹㄹ" localSheetId="0" hidden="1">#REF!</definedName>
    <definedName name="ㄹㄹㄹ" hidden="1">#REF!</definedName>
    <definedName name="ㄹㄹㄹㄹ" localSheetId="0" hidden="1">{"'Firr(선)'!$AS$1:$AY$62","'Firr(사)'!$AS$1:$AY$62","'Firr(회)'!$AS$1:$AY$62","'Firr(선)'!$L$1:$V$62","'Firr(사)'!$L$1:$V$62","'Firr(회)'!$L$1:$V$62"}</definedName>
    <definedName name="ㄹㄹㄹㄹ" hidden="1">{"'Firr(선)'!$AS$1:$AY$62","'Firr(사)'!$AS$1:$AY$62","'Firr(회)'!$AS$1:$AY$62","'Firr(선)'!$L$1:$V$62","'Firr(사)'!$L$1:$V$62","'Firr(회)'!$L$1:$V$62"}</definedName>
    <definedName name="ㄹㅇ퓨ㅓㅜㅏㅗㅜㅠㅅ퐇휴ㅗㅎ" localSheetId="0" hidden="1">{#N/A,#N/A,FALSE,"조골재"}</definedName>
    <definedName name="ㄹㅇ퓨ㅓㅜㅏㅗㅜㅠㅅ퐇휴ㅗㅎ" hidden="1">{#N/A,#N/A,FALSE,"조골재"}</definedName>
    <definedName name="ㄹ호" localSheetId="0" hidden="1">#REF!</definedName>
    <definedName name="ㄹ호" hidden="1">#REF!</definedName>
    <definedName name="류효정" localSheetId="0" hidden="1">{"'Firr(선)'!$AS$1:$AY$62","'Firr(사)'!$AS$1:$AY$62","'Firr(회)'!$AS$1:$AY$62","'Firr(선)'!$L$1:$V$62","'Firr(사)'!$L$1:$V$62","'Firr(회)'!$L$1:$V$62"}</definedName>
    <definedName name="류효정" hidden="1">{"'Firr(선)'!$AS$1:$AY$62","'Firr(사)'!$AS$1:$AY$62","'Firr(회)'!$AS$1:$AY$62","'Firr(선)'!$L$1:$V$62","'Firr(사)'!$L$1:$V$62","'Firr(회)'!$L$1:$V$62"}</definedName>
    <definedName name="ㅀ" localSheetId="0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ㅁㄴ" localSheetId="0" hidden="1">#REF!</definedName>
    <definedName name="ㅁㄴ" hidden="1">#REF!</definedName>
    <definedName name="ㅁㄴㅁㅇㄴㅁㄴㅇ" localSheetId="0" hidden="1">{#N/A,#N/A,FALSE,"조골재"}</definedName>
    <definedName name="ㅁㄴㅁㅇㄴㅁㄴㅇ" hidden="1">{#N/A,#N/A,FALSE,"조골재"}</definedName>
    <definedName name="ㅁㄴㅇ" localSheetId="0" hidden="1">{#N/A,#N/A,FALSE,"운반시간"}</definedName>
    <definedName name="ㅁㄴㅇ" hidden="1">{#N/A,#N/A,FALSE,"운반시간"}</definedName>
    <definedName name="ㅁㅁㅁㅁㅁㅁ" localSheetId="0" hidden="1">#REF!</definedName>
    <definedName name="ㅁㅁㅁㅁㅁㅁ" hidden="1">#REF!</definedName>
    <definedName name="만득이" localSheetId="0" hidden="1">{#N/A,#N/A,FALSE,"2~8번"}</definedName>
    <definedName name="만득이" hidden="1">{#N/A,#N/A,FALSE,"2~8번"}</definedName>
    <definedName name="ㅂ" localSheetId="0" hidden="1">{#N/A,#N/A,TRUE,"토적및재료집계";#N/A,#N/A,TRUE,"토적및재료집계";#N/A,#N/A,TRUE,"단위량"}</definedName>
    <definedName name="ㅂ" hidden="1">{#N/A,#N/A,TRUE,"토적및재료집계";#N/A,#N/A,TRUE,"토적및재료집계";#N/A,#N/A,TRUE,"단위량"}</definedName>
    <definedName name="ㅂㅂ" localSheetId="0" hidden="1">{#N/A,#N/A,FALSE,"표지"}</definedName>
    <definedName name="ㅂㅂ" hidden="1">{#N/A,#N/A,FALSE,"표지"}</definedName>
    <definedName name="ㅂㅈ" localSheetId="0" hidden="1">{#N/A,#N/A,TRUE,"1";#N/A,#N/A,TRUE,"2";#N/A,#N/A,TRUE,"3";#N/A,#N/A,TRUE,"4";#N/A,#N/A,TRUE,"5";#N/A,#N/A,TRUE,"6";#N/A,#N/A,TRUE,"7"}</definedName>
    <definedName name="ㅂㅈ" hidden="1">{#N/A,#N/A,TRUE,"1";#N/A,#N/A,TRUE,"2";#N/A,#N/A,TRUE,"3";#N/A,#N/A,TRUE,"4";#N/A,#N/A,TRUE,"5";#N/A,#N/A,TRUE,"6";#N/A,#N/A,TRUE,"7"}</definedName>
    <definedName name="ㅂㅈㄷ" localSheetId="0" hidden="1">{#N/A,#N/A,FALSE,"골재소요량";#N/A,#N/A,FALSE,"골재소요량"}</definedName>
    <definedName name="ㅂㅈㄷ" hidden="1">{#N/A,#N/A,FALSE,"골재소요량";#N/A,#N/A,FALSE,"골재소요량"}</definedName>
    <definedName name="방음벽" localSheetId="0" hidden="1">{#N/A,#N/A,FALSE,"2~8번"}</definedName>
    <definedName name="방음벽" hidden="1">{#N/A,#N/A,FALSE,"2~8번"}</definedName>
    <definedName name="방음벽1" localSheetId="0" hidden="1">{#N/A,#N/A,FALSE,"운반시간"}</definedName>
    <definedName name="방음벽1" hidden="1">{#N/A,#N/A,FALSE,"운반시간"}</definedName>
    <definedName name="벽체" localSheetId="0" hidden="1">{#N/A,#N/A,FALSE,"혼합골재"}</definedName>
    <definedName name="벽체" hidden="1">{#N/A,#N/A,FALSE,"혼합골재"}</definedName>
    <definedName name="비교" hidden="1">255</definedName>
    <definedName name="비교표1" hidden="1">255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사" localSheetId="0" hidden="1">{#N/A,#N/A,FALSE,"구조2"}</definedName>
    <definedName name="사" hidden="1">{#N/A,#N/A,FALSE,"구조2"}</definedName>
    <definedName name="소방" localSheetId="0" hidden="1">{"SJ - 기본 보기",#N/A,FALSE,"공사별 외주견적"}</definedName>
    <definedName name="소방" hidden="1">{"SJ - 기본 보기",#N/A,FALSE,"공사별 외주견적"}</definedName>
    <definedName name="손영주" localSheetId="0" hidden="1">{#N/A,#N/A,FALSE,"조골재"}</definedName>
    <definedName name="손영주" hidden="1">{#N/A,#N/A,FALSE,"조골재"}</definedName>
    <definedName name="수" localSheetId="0" hidden="1">#REF!</definedName>
    <definedName name="수" hidden="1">#REF!</definedName>
    <definedName name="승용교" localSheetId="0" hidden="1">{#N/A,#N/A,FALSE,"2~8번"}</definedName>
    <definedName name="승용교" hidden="1">{#N/A,#N/A,FALSE,"2~8번"}</definedName>
    <definedName name="ㅇㄴㅁ" hidden="1">#REF!</definedName>
    <definedName name="ㅇㄹ" localSheetId="0" hidden="1">#REF!</definedName>
    <definedName name="ㅇㄹ" hidden="1">#REF!</definedName>
    <definedName name="ㅇㄹㄹ" localSheetId="0" hidden="1">#REF!</definedName>
    <definedName name="ㅇㄹㄹ" hidden="1">#REF!</definedName>
    <definedName name="ㅇㄹㄹㅇ" localSheetId="0" hidden="1">{#N/A,#N/A,FALSE,"2~8번"}</definedName>
    <definedName name="ㅇㄹㄹㅇ" hidden="1">{#N/A,#N/A,FALSE,"2~8번"}</definedName>
    <definedName name="ㅇㄹㅇ" localSheetId="0" hidden="1">{#N/A,#N/A,FALSE,"운반시간"}</definedName>
    <definedName name="ㅇㄹㅇ" hidden="1">{#N/A,#N/A,FALSE,"운반시간"}</definedName>
    <definedName name="아스콘2" localSheetId="0" hidden="1">#REF!</definedName>
    <definedName name="아스콘2" hidden="1">#REF!</definedName>
    <definedName name="아스콘깨기" localSheetId="0" hidden="1">{#N/A,#N/A,FALSE,"골재소요량";#N/A,#N/A,FALSE,"골재소요량"}</definedName>
    <definedName name="아스콘깨기" hidden="1">{#N/A,#N/A,FALSE,"골재소요량";#N/A,#N/A,FALSE,"골재소요량"}</definedName>
    <definedName name="억이상" localSheetId="0" hidden="1">{#N/A,#N/A,FALSE,"2~8번"}</definedName>
    <definedName name="억이상" hidden="1">{#N/A,#N/A,FALSE,"2~8번"}</definedName>
    <definedName name="업체" localSheetId="0" hidden="1">#REF!</definedName>
    <definedName name="업체" hidden="1">#REF!</definedName>
    <definedName name="오" hidden="1">#REF!</definedName>
    <definedName name="옹" localSheetId="0" hidden="1">{#N/A,#N/A,FALSE,"골재소요량";#N/A,#N/A,FALSE,"골재소요량"}</definedName>
    <definedName name="옹" hidden="1">{#N/A,#N/A,FALSE,"골재소요량";#N/A,#N/A,FALSE,"골재소요량"}</definedName>
    <definedName name="옹벽" localSheetId="0" hidden="1">{#N/A,#N/A,FALSE,"혼합골재"}</definedName>
    <definedName name="옹벽" hidden="1">{#N/A,#N/A,FALSE,"혼합골재"}</definedName>
    <definedName name="옹벽수량집계표" localSheetId="0" hidden="1">{#N/A,#N/A,FALSE,"2~8번"}</definedName>
    <definedName name="옹벽수량집계표" hidden="1">{#N/A,#N/A,FALSE,"2~8번"}</definedName>
    <definedName name="옹벽수량집계표총괄" localSheetId="0" hidden="1">{#N/A,#N/A,FALSE,"혼합골재"}</definedName>
    <definedName name="옹벽수량집계표총괄" hidden="1">{#N/A,#N/A,FALSE,"혼합골재"}</definedName>
    <definedName name="원남내역" hidden="1">#REF!</definedName>
    <definedName name="의" localSheetId="0" hidden="1">{#N/A,#N/A,FALSE,"운반시간"}</definedName>
    <definedName name="의" hidden="1">{#N/A,#N/A,FALSE,"운반시간"}</definedName>
    <definedName name="이가" localSheetId="0" hidden="1">{"'Firr(선)'!$AS$1:$AY$62","'Firr(사)'!$AS$1:$AY$62","'Firr(회)'!$AS$1:$AY$62","'Firr(선)'!$L$1:$V$62","'Firr(사)'!$L$1:$V$62","'Firr(회)'!$L$1:$V$62"}</definedName>
    <definedName name="이가" hidden="1">{"'Firr(선)'!$AS$1:$AY$62","'Firr(사)'!$AS$1:$AY$62","'Firr(회)'!$AS$1:$AY$62","'Firr(선)'!$L$1:$V$62","'Firr(사)'!$L$1:$V$62","'Firr(회)'!$L$1:$V$62"}</definedName>
    <definedName name="이동" localSheetId="0" hidden="1">{#N/A,#N/A,FALSE,"조골재"}</definedName>
    <definedName name="이동" hidden="1">{#N/A,#N/A,FALSE,"조골재"}</definedName>
    <definedName name="이릉" localSheetId="0" hidden="1">#REF!</definedName>
    <definedName name="이릉" hidden="1">#REF!</definedName>
    <definedName name="이종훈" hidden="1">#REF!</definedName>
    <definedName name="일" hidden="1">#REF!</definedName>
    <definedName name="일반부" localSheetId="0" hidden="1">{#N/A,#N/A,FALSE,"조골재"}</definedName>
    <definedName name="일반부" hidden="1">{#N/A,#N/A,FALSE,"조골재"}</definedName>
    <definedName name="입찰금액안" localSheetId="0" hidden="1">#REF!</definedName>
    <definedName name="입찰금액안" hidden="1">#REF!</definedName>
    <definedName name="ㅈㄱ" localSheetId="0" hidden="1">{#N/A,#N/A,FALSE,"조골재"}</definedName>
    <definedName name="ㅈㄱ" hidden="1">{#N/A,#N/A,FALSE,"조골재"}</definedName>
    <definedName name="전기산출" localSheetId="0" hidden="1">#REF!</definedName>
    <definedName name="전기산출" hidden="1">#REF!</definedName>
    <definedName name="전기산출내역" localSheetId="0" hidden="1">#REF!</definedName>
    <definedName name="전기산출내역" hidden="1">#REF!</definedName>
    <definedName name="전선관및접지내역서" localSheetId="0" hidden="1">#REF!</definedName>
    <definedName name="전선관및접지내역서" hidden="1">#REF!</definedName>
    <definedName name="제" localSheetId="0" hidden="1">#REF!</definedName>
    <definedName name="제" hidden="1">#REF!</definedName>
    <definedName name="조" localSheetId="0" hidden="1">{"'Firr(선)'!$AS$1:$AY$62","'Firr(사)'!$AS$1:$AY$62","'Firr(회)'!$AS$1:$AY$62","'Firr(선)'!$L$1:$V$62","'Firr(사)'!$L$1:$V$62","'Firr(회)'!$L$1:$V$62"}</definedName>
    <definedName name="조" hidden="1">{"'Firr(선)'!$AS$1:$AY$62","'Firr(사)'!$AS$1:$AY$62","'Firr(회)'!$AS$1:$AY$62","'Firr(선)'!$L$1:$V$62","'Firr(사)'!$L$1:$V$62","'Firr(회)'!$L$1:$V$62"}</definedName>
    <definedName name="조사가" localSheetId="0" hidden="1">#REF!</definedName>
    <definedName name="조사가" hidden="1">#REF!</definedName>
    <definedName name="조효" localSheetId="0" hidden="1">{"'Firr(선)'!$AS$1:$AY$62","'Firr(사)'!$AS$1:$AY$62","'Firr(회)'!$AS$1:$AY$62","'Firr(선)'!$L$1:$V$62","'Firr(사)'!$L$1:$V$62","'Firr(회)'!$L$1:$V$62"}</definedName>
    <definedName name="조효" hidden="1">{"'Firr(선)'!$AS$1:$AY$62","'Firr(사)'!$AS$1:$AY$62","'Firr(회)'!$AS$1:$AY$62","'Firr(선)'!$L$1:$V$62","'Firr(사)'!$L$1:$V$62","'Firr(회)'!$L$1:$V$62"}</definedName>
    <definedName name="조효석" localSheetId="0" hidden="1">{"'Firr(선)'!$AS$1:$AY$62","'Firr(사)'!$AS$1:$AY$62","'Firr(회)'!$AS$1:$AY$62","'Firr(선)'!$L$1:$V$62","'Firr(사)'!$L$1:$V$62","'Firr(회)'!$L$1:$V$62"}</definedName>
    <definedName name="조효석" hidden="1">{"'Firr(선)'!$AS$1:$AY$62","'Firr(사)'!$AS$1:$AY$62","'Firr(회)'!$AS$1:$AY$62","'Firr(선)'!$L$1:$V$62","'Firr(사)'!$L$1:$V$62","'Firr(회)'!$L$1:$V$62"}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차차" localSheetId="0" hidden="1">#REF!</definedName>
    <definedName name="차차" hidden="1">#REF!</definedName>
    <definedName name="초다" localSheetId="0" hidden="1">{#N/A,#N/A,FALSE,"2~8번"}</definedName>
    <definedName name="초다" hidden="1">{#N/A,#N/A,FALSE,"2~8번"}</definedName>
    <definedName name="ㅋㅋ" localSheetId="0" hidden="1">{#N/A,#N/A,FALSE,"조골재"}</definedName>
    <definedName name="ㅋㅋ" hidden="1">{#N/A,#N/A,FALSE,"조골재"}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" localSheetId="0" hidden="1">{#N/A,#N/A,FALSE,"2~8번"}</definedName>
    <definedName name="ㅌ" hidden="1">{#N/A,#N/A,FALSE,"2~8번"}</definedName>
    <definedName name="토목설계" localSheetId="0" hidden="1">{#N/A,#N/A,FALSE,"골재소요량";#N/A,#N/A,FALSE,"골재소요량"}</definedName>
    <definedName name="토목설계" hidden="1">{#N/A,#N/A,FALSE,"골재소요량";#N/A,#N/A,FALSE,"골재소요량"}</definedName>
    <definedName name="토적표" localSheetId="0" hidden="1">#REF!</definedName>
    <definedName name="토적표" hidden="1">#REF!</definedName>
    <definedName name="토적표01" localSheetId="0" hidden="1">#REF!</definedName>
    <definedName name="토적표01" hidden="1">#REF!</definedName>
    <definedName name="ㅍ" localSheetId="0" hidden="1">{#N/A,#N/A,FALSE,"2~8번"}</definedName>
    <definedName name="ㅍ" hidden="1">{#N/A,#N/A,FALSE,"2~8번"}</definedName>
    <definedName name="ㅍㅍ" localSheetId="0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팔" localSheetId="0" hidden="1">#REF!</definedName>
    <definedName name="팔" hidden="1">#REF!</definedName>
    <definedName name="페이지" localSheetId="0" hidden="1">{"'Firr(선)'!$AS$1:$AY$62","'Firr(사)'!$AS$1:$AY$62","'Firr(회)'!$AS$1:$AY$62","'Firr(선)'!$L$1:$V$62","'Firr(사)'!$L$1:$V$62","'Firr(회)'!$L$1:$V$62"}</definedName>
    <definedName name="페이지" hidden="1">{"'Firr(선)'!$AS$1:$AY$62","'Firr(사)'!$AS$1:$AY$62","'Firr(회)'!$AS$1:$AY$62","'Firr(선)'!$L$1:$V$62","'Firr(사)'!$L$1:$V$62","'Firr(회)'!$L$1:$V$62"}</definedName>
    <definedName name="ㅎ5" localSheetId="0" hidden="1">{#N/A,#N/A,FALSE,"골재소요량";#N/A,#N/A,FALSE,"골재소요량"}</definedName>
    <definedName name="ㅎ5" hidden="1">{#N/A,#N/A,FALSE,"골재소요량";#N/A,#N/A,FALSE,"골재소요량"}</definedName>
    <definedName name="한" localSheetId="0" hidden="1">#REF!</definedName>
    <definedName name="한" hidden="1">#REF!</definedName>
    <definedName name="한동" localSheetId="0" hidden="1">{#N/A,#N/A,FALSE,"단가표지"}</definedName>
    <definedName name="한동" hidden="1">{#N/A,#N/A,FALSE,"단가표지"}</definedName>
    <definedName name="호ㅓㅕㅏ6ㅅ서ㅛㅓ" localSheetId="0" hidden="1">#REF!</definedName>
    <definedName name="호ㅓㅕㅏ6ㅅ서ㅛㅓ" hidden="1">#REF!</definedName>
    <definedName name="효석" localSheetId="0" hidden="1">{"'Firr(선)'!$AS$1:$AY$62","'Firr(사)'!$AS$1:$AY$62","'Firr(회)'!$AS$1:$AY$62","'Firr(선)'!$L$1:$V$62","'Firr(사)'!$L$1:$V$62","'Firr(회)'!$L$1:$V$62"}</definedName>
    <definedName name="효석" hidden="1">{"'Firr(선)'!$AS$1:$AY$62","'Firr(사)'!$AS$1:$AY$62","'Firr(회)'!$AS$1:$AY$62","'Firr(선)'!$L$1:$V$62","'Firr(사)'!$L$1:$V$62","'Firr(회)'!$L$1:$V$62"}</definedName>
    <definedName name="ㅏ" localSheetId="0" hidden="1">{#N/A,#N/A,FALSE,"운반시간"}</definedName>
    <definedName name="ㅏ" hidden="1">{#N/A,#N/A,FALSE,"운반시간"}</definedName>
    <definedName name="ㅑ" localSheetId="0" hidden="1">{#N/A,#N/A,FALSE,"조골재"}</definedName>
    <definedName name="ㅑ" hidden="1">{#N/A,#N/A,FALSE,"조골재"}</definedName>
    <definedName name="ㅓ7" localSheetId="0" hidden="1">{#N/A,#N/A,FALSE,"단가표지"}</definedName>
    <definedName name="ㅓ7" hidden="1">{#N/A,#N/A,FALSE,"단가표지"}</definedName>
    <definedName name="ㅓㄴㄱ" hidden="1">#REF!</definedName>
    <definedName name="ㅓㄴㅇ러" localSheetId="0" hidden="1">{#N/A,#N/A,FALSE,"골재소요량";#N/A,#N/A,FALSE,"골재소요량"}</definedName>
    <definedName name="ㅓㄴㅇ러" hidden="1">{#N/A,#N/A,FALSE,"골재소요량";#N/A,#N/A,FALSE,"골재소요량"}</definedName>
    <definedName name="ㅔㅔ" localSheetId="0" hidden="1">#REF!</definedName>
    <definedName name="ㅔㅔ" hidden="1">#REF!</definedName>
    <definedName name="ㅜ" localSheetId="0" hidden="1">{#N/A,#N/A,FALSE,"조골재"}</definedName>
    <definedName name="ㅜ" hidden="1">{#N/A,#N/A,FALSE,"조골재"}</definedName>
    <definedName name="ㅠ뮤ㅐ" localSheetId="0" hidden="1">#REF!</definedName>
    <definedName name="ㅠ뮤ㅐ" hidden="1">#REF!</definedName>
    <definedName name="ㅡ" localSheetId="0" hidden="1">{#N/A,#N/A,FALSE,"2~8번"}</definedName>
    <definedName name="ㅡ" hidden="1">{#N/A,#N/A,FALSE,"2~8번"}</definedName>
    <definedName name="ㅣㅏㅓ" localSheetId="0" hidden="1">{#N/A,#N/A,FALSE,"운반시간"}</definedName>
    <definedName name="ㅣㅏㅓ" hidden="1">{#N/A,#N/A,FALSE,"운반시간"}</definedName>
    <definedName name="ㅣㅣ" localSheetId="0" hidden="1">{#N/A,#N/A,FALSE,"골재소요량";#N/A,#N/A,FALSE,"골재소요량"}</definedName>
    <definedName name="ㅣㅣ" hidden="1">{#N/A,#N/A,FALSE,"골재소요량";#N/A,#N/A,FALSE,"골재소요량"}</definedName>
    <definedName name="ㅣㅣㅣㅣ" localSheetId="0" hidden="1">#REF!</definedName>
    <definedName name="ㅣㅣㅣㅣ" hidden="1">#REF!</definedName>
    <definedName name="ㅣㅣㅣㅣㅣ" localSheetId="0" hidden="1">#REF!</definedName>
    <definedName name="ㅣㅣㅣㅣㅣ" hidden="1">#REF!</definedName>
    <definedName name="ㅣㅣㅣㅣㅣㅣ" localSheetId="0" hidden="1">#REF!</definedName>
    <definedName name="ㅣㅣㅣㅣㅣㅣ" hidden="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7" l="1"/>
  <c r="D6" i="17"/>
  <c r="C6" i="17" s="1"/>
  <c r="D7" i="17"/>
  <c r="C7" i="17" s="1"/>
  <c r="I7" i="17" s="1"/>
  <c r="D8" i="17"/>
  <c r="C8" i="17" s="1"/>
  <c r="L8" i="17" s="1"/>
  <c r="D9" i="17"/>
  <c r="C9" i="17" s="1"/>
  <c r="J9" i="17" s="1"/>
  <c r="D10" i="17"/>
  <c r="C10" i="17" s="1"/>
  <c r="D11" i="17"/>
  <c r="C11" i="17" s="1"/>
  <c r="P11" i="17" s="1"/>
  <c r="D13" i="17"/>
  <c r="C13" i="17" s="1"/>
  <c r="D14" i="17"/>
  <c r="C14" i="17" s="1"/>
  <c r="D15" i="17"/>
  <c r="C15" i="17" s="1"/>
  <c r="F15" i="17" s="1"/>
  <c r="D16" i="17"/>
  <c r="C16" i="17" s="1"/>
  <c r="H16" i="17" s="1"/>
  <c r="D17" i="17"/>
  <c r="C17" i="17" s="1"/>
  <c r="E17" i="17" s="1"/>
  <c r="D18" i="17"/>
  <c r="C18" i="17" s="1"/>
  <c r="X18" i="17" s="1"/>
  <c r="D19" i="17"/>
  <c r="C19" i="17" s="1"/>
  <c r="R19" i="17" s="1"/>
  <c r="D20" i="17"/>
  <c r="C20" i="17" s="1"/>
  <c r="X20" i="17" s="1"/>
  <c r="D24" i="17"/>
  <c r="D33" i="17"/>
  <c r="C35" i="17"/>
  <c r="D35" i="17"/>
  <c r="E35" i="17"/>
  <c r="F35" i="17"/>
  <c r="G35" i="17"/>
  <c r="H35" i="17"/>
  <c r="I35" i="17"/>
  <c r="J35" i="17"/>
  <c r="D52" i="17"/>
  <c r="D75" i="17"/>
  <c r="O16" i="17" l="1"/>
  <c r="M16" i="17"/>
  <c r="N16" i="17"/>
  <c r="L16" i="17"/>
  <c r="K16" i="17"/>
  <c r="J16" i="17"/>
  <c r="X9" i="17"/>
  <c r="F9" i="17"/>
  <c r="K17" i="17"/>
  <c r="I17" i="17"/>
  <c r="G15" i="17"/>
  <c r="K15" i="17"/>
  <c r="G13" i="17"/>
  <c r="L13" i="17"/>
  <c r="N13" i="17"/>
  <c r="E10" i="17"/>
  <c r="I10" i="17"/>
  <c r="N18" i="17"/>
  <c r="X17" i="17"/>
  <c r="Q17" i="17"/>
  <c r="N17" i="17"/>
  <c r="R9" i="17"/>
  <c r="L9" i="17"/>
  <c r="I16" i="17"/>
  <c r="L15" i="17"/>
  <c r="L14" i="17"/>
  <c r="I14" i="17"/>
  <c r="G16" i="17"/>
  <c r="K8" i="17"/>
  <c r="Q15" i="17"/>
  <c r="F8" i="17"/>
  <c r="P13" i="17"/>
  <c r="R13" i="17"/>
  <c r="F13" i="17"/>
  <c r="I13" i="17"/>
  <c r="J13" i="17"/>
  <c r="K13" i="17"/>
  <c r="X13" i="17"/>
  <c r="F11" i="17"/>
  <c r="G11" i="17"/>
  <c r="J11" i="17"/>
  <c r="K11" i="17"/>
  <c r="N11" i="17"/>
  <c r="R11" i="17"/>
  <c r="X11" i="17"/>
  <c r="I11" i="17"/>
  <c r="L11" i="17"/>
  <c r="E20" i="17"/>
  <c r="F20" i="17"/>
  <c r="K20" i="17"/>
  <c r="N20" i="17"/>
  <c r="P20" i="17"/>
  <c r="R20" i="17"/>
  <c r="J20" i="17"/>
  <c r="L20" i="17"/>
  <c r="F7" i="17"/>
  <c r="G7" i="17"/>
  <c r="J7" i="17"/>
  <c r="K7" i="17"/>
  <c r="X7" i="17"/>
  <c r="L7" i="17"/>
  <c r="K10" i="17"/>
  <c r="L10" i="17"/>
  <c r="F10" i="17"/>
  <c r="G10" i="17"/>
  <c r="J10" i="17"/>
  <c r="X10" i="17"/>
  <c r="O19" i="17"/>
  <c r="P19" i="17"/>
  <c r="S19" i="17"/>
  <c r="X19" i="17"/>
  <c r="H19" i="17"/>
  <c r="I19" i="17"/>
  <c r="F19" i="17"/>
  <c r="G19" i="17"/>
  <c r="J19" i="17"/>
  <c r="K19" i="17"/>
  <c r="L19" i="17"/>
  <c r="M19" i="17"/>
  <c r="N19" i="17"/>
  <c r="Q19" i="17"/>
  <c r="H18" i="17"/>
  <c r="I18" i="17"/>
  <c r="L18" i="17"/>
  <c r="M18" i="17"/>
  <c r="P18" i="17"/>
  <c r="Q18" i="17"/>
  <c r="S18" i="17"/>
  <c r="G18" i="17"/>
  <c r="J18" i="17"/>
  <c r="O18" i="17"/>
  <c r="F18" i="17"/>
  <c r="K18" i="17"/>
  <c r="R18" i="17"/>
  <c r="N15" i="17"/>
  <c r="O15" i="17"/>
  <c r="R15" i="17"/>
  <c r="S15" i="17"/>
  <c r="T15" i="17"/>
  <c r="V15" i="17"/>
  <c r="W15" i="17"/>
  <c r="I15" i="17"/>
  <c r="J15" i="17"/>
  <c r="M15" i="17"/>
  <c r="P15" i="17"/>
  <c r="U15" i="17"/>
  <c r="X15" i="17"/>
  <c r="G9" i="17"/>
  <c r="I9" i="17"/>
  <c r="K9" i="17"/>
  <c r="N9" i="17"/>
  <c r="P9" i="17"/>
  <c r="F14" i="17"/>
  <c r="G14" i="17"/>
  <c r="J14" i="17"/>
  <c r="K14" i="17"/>
  <c r="N14" i="17"/>
  <c r="R14" i="17"/>
  <c r="X14" i="17"/>
  <c r="P14" i="17"/>
  <c r="I8" i="17"/>
  <c r="J8" i="17"/>
  <c r="X8" i="17"/>
  <c r="G8" i="17"/>
  <c r="F17" i="17"/>
  <c r="G17" i="17"/>
  <c r="J17" i="17"/>
  <c r="L17" i="17"/>
  <c r="M17" i="17"/>
  <c r="O17" i="17"/>
  <c r="P17" i="17"/>
  <c r="P16" i="17"/>
  <c r="Q16" i="17"/>
  <c r="X16" i="17"/>
  <c r="E16" i="17"/>
  <c r="F16" i="17"/>
  <c r="R16" i="17"/>
  <c r="S16" i="17"/>
  <c r="F6" i="17"/>
  <c r="G6" i="17"/>
  <c r="I6" i="17"/>
  <c r="J6" i="17"/>
  <c r="K6" i="17"/>
  <c r="L6" i="17"/>
  <c r="X6" i="17"/>
  <c r="C4" i="17" l="1"/>
</calcChain>
</file>

<file path=xl/sharedStrings.xml><?xml version="1.0" encoding="utf-8"?>
<sst xmlns="http://schemas.openxmlformats.org/spreadsheetml/2006/main" count="916" uniqueCount="522">
  <si>
    <t>호표</t>
  </si>
  <si>
    <t>명      칭</t>
  </si>
  <si>
    <t>규      격</t>
  </si>
  <si>
    <t>단위</t>
  </si>
  <si>
    <t>합  계</t>
  </si>
  <si>
    <t>노 무 비</t>
  </si>
  <si>
    <t>재 료 비</t>
  </si>
  <si>
    <t>경  비</t>
  </si>
  <si>
    <t>비  고</t>
  </si>
  <si>
    <t>m</t>
  </si>
  <si>
    <t>EGI휀스 설치 및 해체</t>
  </si>
  <si>
    <t>H=2.4m×2.0m:14개월</t>
  </si>
  <si>
    <t>H-형강손료</t>
  </si>
  <si>
    <t>H-300×300×10×15:3개월</t>
  </si>
  <si>
    <t>TON</t>
  </si>
  <si>
    <t>PE수도관 접합 및 부설</t>
  </si>
  <si>
    <t>이형관:D=20(16):조임식</t>
  </si>
  <si>
    <t>개소</t>
  </si>
  <si>
    <t>이형관:D=32(25):조임식</t>
  </si>
  <si>
    <t>이형관:D=63(50):조임식</t>
  </si>
  <si>
    <t>가설사무소(컨테이너)</t>
  </si>
  <si>
    <t>3.0m×12.0m×2.6m:14개월</t>
  </si>
  <si>
    <t>관로 경고용테이프</t>
  </si>
  <si>
    <t>B=20㎝</t>
  </si>
  <si>
    <t>관보호공</t>
  </si>
  <si>
    <t>D=50:TYPE-2</t>
  </si>
  <si>
    <t>교통신호수</t>
  </si>
  <si>
    <t>2인/1조</t>
  </si>
  <si>
    <t>일</t>
  </si>
  <si>
    <t>기존구조물 구멍뚫기</t>
  </si>
  <si>
    <t>Φ50(외관 D=150),T=250</t>
  </si>
  <si>
    <t>내충격수도관 접합 및 부설</t>
  </si>
  <si>
    <t>이형관:D=50</t>
  </si>
  <si>
    <t>직관:D=50×6.0m</t>
  </si>
  <si>
    <t>본</t>
  </si>
  <si>
    <t>1:2</t>
  </si>
  <si>
    <t>㎥</t>
  </si>
  <si>
    <t>몰탈 채움</t>
  </si>
  <si>
    <t>부단수천공 새들분수전 분기점 분기</t>
  </si>
  <si>
    <t>D=150×16</t>
  </si>
  <si>
    <t>D=150×25</t>
  </si>
  <si>
    <t>세륜기 기초 및 관련시설 설치 철거</t>
  </si>
  <si>
    <t>수압시험비</t>
  </si>
  <si>
    <t>D=50,L=300m</t>
  </si>
  <si>
    <t>회</t>
  </si>
  <si>
    <t>㎡</t>
  </si>
  <si>
    <t>이동식휀스 설치 및 해체</t>
  </si>
  <si>
    <t>이동식휀스 손료</t>
  </si>
  <si>
    <t>14개월</t>
  </si>
  <si>
    <t>자동 세륜기 사용료</t>
  </si>
  <si>
    <t>제수밸브 부설 및 접합</t>
  </si>
  <si>
    <t>D=50</t>
  </si>
  <si>
    <t>제수변보호통 설치</t>
  </si>
  <si>
    <t>높이조절형</t>
  </si>
  <si>
    <t>지수밸브 설치</t>
  </si>
  <si>
    <t>D=16</t>
  </si>
  <si>
    <t>D=25</t>
  </si>
  <si>
    <t>지수전보호통 설치</t>
  </si>
  <si>
    <t>150×H800</t>
  </si>
  <si>
    <t>지장물보호공</t>
  </si>
  <si>
    <t>BOX 2.0×2.0 이하</t>
  </si>
  <si>
    <t>D=400이하</t>
  </si>
  <si>
    <t>D=450-700</t>
  </si>
  <si>
    <t>D=800-1000</t>
  </si>
  <si>
    <t>차선도색(융착성도료형)</t>
  </si>
  <si>
    <t>백색(실선)</t>
  </si>
  <si>
    <t>황색(실선)</t>
  </si>
  <si>
    <t>콘크리트 구멍뚫기</t>
  </si>
  <si>
    <t>Φ18,T=100㎜</t>
  </si>
  <si>
    <t>콘크리트포장</t>
  </si>
  <si>
    <t>A-TYPE:T=20㎝</t>
  </si>
  <si>
    <t>B-TYPE:T=20㎝</t>
  </si>
  <si>
    <t>콘크리트포장 줄눈</t>
  </si>
  <si>
    <t>T=20㎜,판재</t>
  </si>
  <si>
    <t>품질관리 차량비</t>
  </si>
  <si>
    <t>개월</t>
  </si>
  <si>
    <t>품질관리비</t>
  </si>
  <si>
    <t>식</t>
  </si>
  <si>
    <t>레미콘</t>
  </si>
  <si>
    <t>P.E관 조임식 접합 및 부설</t>
  </si>
  <si>
    <t>D=20(16)</t>
  </si>
  <si>
    <t>D=32(25)</t>
  </si>
  <si>
    <t>D=63(50)</t>
  </si>
  <si>
    <t>건설폐기물 상차</t>
  </si>
  <si>
    <t>로더 1.72㎥상차(적치장-처리업체)</t>
  </si>
  <si>
    <t>관급자재관리비</t>
  </si>
  <si>
    <t>6개월</t>
  </si>
  <si>
    <t>관로표시못 설치</t>
  </si>
  <si>
    <t>B-TYPE:Φ75,L=115㎜</t>
  </si>
  <si>
    <t>되메우기(관상단:토사,B=1.5∼2.5m미만)</t>
  </si>
  <si>
    <t>굴삭기 0.12㎥+플레이트 콤팩터 100%</t>
  </si>
  <si>
    <t>되메우기(관상단:토사,B=2.5∼4.0m미만)</t>
  </si>
  <si>
    <t>굴삭기 0.4㎥+플레이트 콤팩터 100%</t>
  </si>
  <si>
    <t>되메우기(관상단:토사,B=4.0m이상)</t>
  </si>
  <si>
    <t>굴삭기 0.7㎥+플레이트 콤팩터 100%</t>
  </si>
  <si>
    <t>되메우기(관주위:모래,B=1.5∼2.5m미만)</t>
  </si>
  <si>
    <t>굴삭기 0.12㎥ 90%+인력 10%+물다짐</t>
  </si>
  <si>
    <t>되메우기(관주위:모래,B=2.5∼4.0m미만)</t>
  </si>
  <si>
    <t>굴삭기 0.4㎥ 90%+인력 10%+물다짐</t>
  </si>
  <si>
    <t>되메우기(관주위:모래,B=4.0m이상)</t>
  </si>
  <si>
    <t>굴삭기 0.7㎥ 90%+인력 10%+물다짐</t>
  </si>
  <si>
    <t>되메우기(줄파기)</t>
  </si>
  <si>
    <t>인력 100%</t>
  </si>
  <si>
    <t>레미콘 소운반</t>
  </si>
  <si>
    <t>리어카:L=30m</t>
  </si>
  <si>
    <t>모래 소운반</t>
  </si>
  <si>
    <t>보도블록 소운반</t>
  </si>
  <si>
    <t>보도용 블록 재설치(소형)</t>
  </si>
  <si>
    <t>B-TYPE:T=8㎝이하</t>
  </si>
  <si>
    <t>보도용 블록 철거</t>
  </si>
  <si>
    <t>B-TYPE:인력철거</t>
  </si>
  <si>
    <t>보조기층 소운반</t>
  </si>
  <si>
    <t>보조기층 포설 및 다짐(B=1.5∼2.5m미만)</t>
  </si>
  <si>
    <t>인력식 소규모 장비사용(굴삭기 0.12㎥)</t>
  </si>
  <si>
    <t>보조기층 포설 및 다짐(B=2.5∼4.0m미만)</t>
  </si>
  <si>
    <t>인력식 소규모 장비사용(굴삭기 0.4㎥)</t>
  </si>
  <si>
    <t>보조기층 포설 및 다짐(B=4.0m이상)</t>
  </si>
  <si>
    <t>인력식 소규모 장비사용(굴삭기 0.6㎥)</t>
  </si>
  <si>
    <t>부지임대료</t>
  </si>
  <si>
    <t>10개월</t>
  </si>
  <si>
    <t>사토(토사)</t>
  </si>
  <si>
    <t>로더 1.72㎥상차+덤프24TON:L=10.0㎞(적치장-사토장)</t>
  </si>
  <si>
    <t>시멘트운반(40㎏/대)</t>
  </si>
  <si>
    <t>L=40㎞이내</t>
  </si>
  <si>
    <t>대</t>
  </si>
  <si>
    <t>아스콘 소운반</t>
  </si>
  <si>
    <t>아스팔트 덧씌우기</t>
  </si>
  <si>
    <t>T=5㎝</t>
  </si>
  <si>
    <t>아스팔트포장 깨기(B=1.5∼2.5m미만)</t>
  </si>
  <si>
    <t>대형브레이카+굴삭기 0.12㎥ 100%</t>
  </si>
  <si>
    <t>아스팔트포장 깨기(B=2.5∼4.0m미만)</t>
  </si>
  <si>
    <t>대형브레이카+굴삭기 0.4㎥ 100%</t>
  </si>
  <si>
    <t>아스팔트포장 깨기(B=4.0m이상)</t>
  </si>
  <si>
    <t>대형브레이카+굴삭기 0.7㎥ 100%</t>
  </si>
  <si>
    <t>아스팔트포장(표층)</t>
  </si>
  <si>
    <t>소규모포설:T=5㎝</t>
  </si>
  <si>
    <t>절삭후 아스팔트 덧씌우기</t>
  </si>
  <si>
    <t>A-TYPE:T=5㎝(1회절삭,1회포장)</t>
  </si>
  <si>
    <t>조립식간이흙막이공(250형:B=4.0m이상)</t>
  </si>
  <si>
    <t>B1.50×H2.28m(D=50:내충격수도관)</t>
  </si>
  <si>
    <t>중기운반</t>
  </si>
  <si>
    <t>소재지-현장,L=22.0㎞</t>
  </si>
  <si>
    <t>철근 현장가공</t>
  </si>
  <si>
    <t>TYPE-Ⅰ</t>
  </si>
  <si>
    <t>철근운반(점포-현장)</t>
  </si>
  <si>
    <t>L=30㎞이내</t>
  </si>
  <si>
    <t>콘크리트포장 깨기(B=1.5∼2.5m미만)</t>
  </si>
  <si>
    <t>콘크리트포장 깨기(B=2.5∼4.0m미만)</t>
  </si>
  <si>
    <t>콘크리트포장 깨기(B=4.0m이상)</t>
  </si>
  <si>
    <t>택코팅</t>
  </si>
  <si>
    <t>RSC-4:인력식</t>
  </si>
  <si>
    <t>터파기(육상토사:B=1.5∼2.5m미만,H=5.0m이하)</t>
  </si>
  <si>
    <t>굴삭기 0.12㎥ 90%+인력 10%</t>
  </si>
  <si>
    <t>터파기(육상토사:B=2.5∼4.0m미만,H=5.0m이하)</t>
  </si>
  <si>
    <t>굴삭기 0.4㎥ 90%+인력 10%</t>
  </si>
  <si>
    <t>터파기(육상토사:B=4.0m이상,H=5.0m이하)</t>
  </si>
  <si>
    <t>굴삭기 0.7㎥ 90%+인력 10%</t>
  </si>
  <si>
    <t>터파기(줄파기)</t>
  </si>
  <si>
    <t>굴삭기 0.12㎥ 50%+인력 50%</t>
  </si>
  <si>
    <t>토사 소운반</t>
  </si>
  <si>
    <t>폐아스콘 소운반</t>
  </si>
  <si>
    <t>폐아스콘 운반(적치:B=2.5m미만)</t>
  </si>
  <si>
    <t>굴삭기 0.2㎥상차+덤프4.5TON:L=1.9㎞(현장-적치장)</t>
  </si>
  <si>
    <t>폐아스콘 운반(적치:B=2.5∼4.0m미만)</t>
  </si>
  <si>
    <t>굴삭기 0.4㎥상차+덤프10.5TON:L=1.9㎞(현장-적치장)</t>
  </si>
  <si>
    <t>폐아스콘 운반(적치:B=4.0m이상)</t>
  </si>
  <si>
    <t>굴삭기 0.7㎥상차+덤프15TON:L=1.9㎞(현장-적치장)</t>
  </si>
  <si>
    <t>폐콘크리트(무근) 소운반</t>
  </si>
  <si>
    <t>폐콘크리트(무근) 운반(적치:B=2.5m미만)</t>
  </si>
  <si>
    <t>폐콘크리트(무근) 운반(적치:B=2.5∼4.0m미만)</t>
  </si>
  <si>
    <t>폐콘크리트(무근) 운반(적치:B=4.0m이상)</t>
  </si>
  <si>
    <t>현장내 자재 소운반</t>
  </si>
  <si>
    <t>L=3.0㎞</t>
  </si>
  <si>
    <t>흙운반(육상토사:유용,B=2.5∼4.0m미만)</t>
  </si>
  <si>
    <t>로더 1.72㎥상차+덤프10.5TON:L=3.0㎞(적치장-현장)</t>
  </si>
  <si>
    <t>흙운반(육상토사:유용,B=4.0m이상)</t>
  </si>
  <si>
    <t>로더 1.72㎥상차+덤프15TON:L=3.0㎞(적치장-현장)</t>
  </si>
  <si>
    <t>흙운반(육상토사:적치,B=2.5m미만)</t>
  </si>
  <si>
    <t>굴삭기 0.2㎥집토후상차+덤프4.5TON:L=3.0㎞(현장-적치장)</t>
  </si>
  <si>
    <t>흙운반(육상토사:적치,B=2.5∼4.0m미만)</t>
  </si>
  <si>
    <t>굴삭기 0.4㎥직상차+덤프10.5TON:L=3.0㎞(현장-적치장)</t>
  </si>
  <si>
    <t>흙운반(육상토사:적치,B=4.0m이상)</t>
  </si>
  <si>
    <t>굴삭기 0.7㎥직상차+덤프15TON:L=3.0㎞(현장-적치장)</t>
  </si>
  <si>
    <t>굴삭기 0.7㎥집토후상차+덤프15TON:L=3.0㎞(현장-적치장)</t>
  </si>
  <si>
    <t>1</t>
  </si>
  <si>
    <t>2</t>
  </si>
  <si>
    <t>3</t>
  </si>
  <si>
    <t>4</t>
  </si>
  <si>
    <t>단   가</t>
  </si>
  <si>
    <t>PE수도관 곡관(조임식)</t>
  </si>
  <si>
    <t>D=20(16)×90˚</t>
  </si>
  <si>
    <t>개</t>
  </si>
  <si>
    <t>D=32(25)×90˚</t>
  </si>
  <si>
    <t>PE수도관 밸브소켓(조임식)</t>
  </si>
  <si>
    <t>PE수도관 소켓(조임식)</t>
  </si>
  <si>
    <t>PE수도관 이경티(조임식)</t>
  </si>
  <si>
    <t>D=32(25)×20(16)</t>
  </si>
  <si>
    <t>D=63(50)×20(16)</t>
  </si>
  <si>
    <t>D=63(50)×32(25)</t>
  </si>
  <si>
    <t>PE수도관 정티(조임식)</t>
  </si>
  <si>
    <t>PE수도관(PE80,SDR11)</t>
  </si>
  <si>
    <t>D=20(16):VAT포함</t>
  </si>
  <si>
    <t>D=32(25):VAT포함</t>
  </si>
  <si>
    <t>D=63(50):VAT포함</t>
  </si>
  <si>
    <t>T형관(내충격 수도관)</t>
  </si>
  <si>
    <t>D=50×50</t>
  </si>
  <si>
    <t>곡관(내충격 수도관)</t>
  </si>
  <si>
    <t>D=50×11¼˚</t>
  </si>
  <si>
    <t>D=50×22½˚</t>
  </si>
  <si>
    <t>D=50×45˚</t>
  </si>
  <si>
    <t>25-18-80(VAT포함)</t>
  </si>
  <si>
    <t>25-21-80(VAT포함)</t>
  </si>
  <si>
    <t>25-24-120(VAT포함)</t>
  </si>
  <si>
    <t>마감캡(내충격 수도관)</t>
  </si>
  <si>
    <t>모래</t>
  </si>
  <si>
    <t>도착도</t>
  </si>
  <si>
    <t>보조기층재</t>
  </si>
  <si>
    <t>Φ40㎜이하(도착도)</t>
  </si>
  <si>
    <t>새들붙이 분수전</t>
  </si>
  <si>
    <t>소형고압블럭</t>
  </si>
  <si>
    <t>T=60㎜:각종</t>
  </si>
  <si>
    <t>시멘트</t>
  </si>
  <si>
    <t>40㎏/대</t>
  </si>
  <si>
    <t>아스콘</t>
  </si>
  <si>
    <t>WC-2 표층용:#78(VAT포함)</t>
  </si>
  <si>
    <t>아스팔트</t>
  </si>
  <si>
    <t>RSC-4,현장도착도</t>
  </si>
  <si>
    <t>드럼</t>
  </si>
  <si>
    <t>압력용경질폴리염화비닐관</t>
  </si>
  <si>
    <t>D=50×6.0m(VAT포함)</t>
  </si>
  <si>
    <t>이형철근(SD400)</t>
  </si>
  <si>
    <t>H13:점포상차도</t>
  </si>
  <si>
    <t>잡석</t>
  </si>
  <si>
    <t>현장도착도:VAT포함</t>
  </si>
  <si>
    <t>제수밸브</t>
  </si>
  <si>
    <t>D=50,10㎏/㎠:VAT포함</t>
  </si>
  <si>
    <t>지수밸브</t>
  </si>
  <si>
    <t>플랜지소켓(내충격 수도관)</t>
  </si>
  <si>
    <t>포장공</t>
  </si>
  <si>
    <t>공사안내표지판</t>
  </si>
  <si>
    <t>1200×2400</t>
  </si>
  <si>
    <t>교통안내표지판</t>
  </si>
  <si>
    <t>조 달 청</t>
  </si>
  <si>
    <t>페이지</t>
  </si>
  <si>
    <t>물가자료</t>
  </si>
  <si>
    <t>물가정보</t>
  </si>
  <si>
    <t>기타단가</t>
  </si>
  <si>
    <t>기타단가2</t>
  </si>
  <si>
    <t>적용 단가</t>
  </si>
  <si>
    <t>가.정</t>
  </si>
  <si>
    <t>물.자</t>
  </si>
  <si>
    <t>물.정</t>
  </si>
  <si>
    <t>기타</t>
  </si>
  <si>
    <t>기 2</t>
  </si>
  <si>
    <t>공   종</t>
  </si>
  <si>
    <t>수   량</t>
  </si>
  <si>
    <t>금    액</t>
  </si>
  <si>
    <t>순공사비</t>
  </si>
  <si>
    <t>송배수관로</t>
  </si>
  <si>
    <t>1.1</t>
  </si>
  <si>
    <t>가시설공</t>
  </si>
  <si>
    <t>1.1.1</t>
  </si>
  <si>
    <t>조립식 간이 흙막이</t>
  </si>
  <si>
    <t>1.2</t>
  </si>
  <si>
    <t>토공</t>
  </si>
  <si>
    <t>아스팔트+콘크리트포장 절단</t>
  </si>
  <si>
    <t>1.3</t>
  </si>
  <si>
    <t>관로공</t>
  </si>
  <si>
    <t>1.4</t>
  </si>
  <si>
    <t>구조물공</t>
  </si>
  <si>
    <t>1.3.1</t>
  </si>
  <si>
    <t>내충격수도관 공사</t>
  </si>
  <si>
    <t>1.3.2</t>
  </si>
  <si>
    <t>기타공사</t>
  </si>
  <si>
    <t>1.6</t>
  </si>
  <si>
    <t>1.5</t>
  </si>
  <si>
    <t>1.4.1</t>
  </si>
  <si>
    <t>밸브보호통</t>
  </si>
  <si>
    <t>부대공</t>
  </si>
  <si>
    <t>1.5.1</t>
  </si>
  <si>
    <t>아스팔트+콘크리트 포장</t>
  </si>
  <si>
    <t>1.5.2</t>
  </si>
  <si>
    <t>차선도색</t>
  </si>
  <si>
    <t>운반공</t>
  </si>
  <si>
    <t>1.7</t>
  </si>
  <si>
    <t>1.6.1</t>
  </si>
  <si>
    <t>안전시설물</t>
  </si>
  <si>
    <t>1.6.2</t>
  </si>
  <si>
    <t>지장물 보호공</t>
  </si>
  <si>
    <t>1.6.3</t>
  </si>
  <si>
    <t>1.8</t>
  </si>
  <si>
    <t>사급자재비</t>
  </si>
  <si>
    <t>급수관로</t>
  </si>
  <si>
    <t>1.8.1</t>
  </si>
  <si>
    <t>골재</t>
  </si>
  <si>
    <t>1.8.2</t>
  </si>
  <si>
    <t>1.8.3</t>
  </si>
  <si>
    <t>1.8.4</t>
  </si>
  <si>
    <t>내충격수도관(이형관)</t>
  </si>
  <si>
    <t>부대공사(가설사무소 및 세륜시설)</t>
  </si>
  <si>
    <t>2.1</t>
  </si>
  <si>
    <t>2.2</t>
  </si>
  <si>
    <t>2.3</t>
  </si>
  <si>
    <t>2.5</t>
  </si>
  <si>
    <t>2.4</t>
  </si>
  <si>
    <t>2.3.1</t>
  </si>
  <si>
    <t>콘크리트 포장</t>
  </si>
  <si>
    <t>2.3.2</t>
  </si>
  <si>
    <t>2.3.3</t>
  </si>
  <si>
    <t>보도블록 포장</t>
  </si>
  <si>
    <t>2.3.4</t>
  </si>
  <si>
    <t>덧씌우기 포장</t>
  </si>
  <si>
    <t>2.3.5</t>
  </si>
  <si>
    <t>2.4.1</t>
  </si>
  <si>
    <t>2.4.2</t>
  </si>
  <si>
    <t>신구포장접합</t>
  </si>
  <si>
    <t>2.6</t>
  </si>
  <si>
    <t>2.6.1</t>
  </si>
  <si>
    <t>2.6.2</t>
  </si>
  <si>
    <t>2.6.3</t>
  </si>
  <si>
    <t>2.6.4</t>
  </si>
  <si>
    <t>PE수도관(이형관)</t>
  </si>
  <si>
    <t>2.6.5</t>
  </si>
  <si>
    <t>2.6.6</t>
  </si>
  <si>
    <t>기타자재</t>
  </si>
  <si>
    <t xml:space="preserve">   □</t>
  </si>
  <si>
    <t>PS항목비</t>
  </si>
  <si>
    <t>관급자재비</t>
  </si>
  <si>
    <t>안전관리비</t>
  </si>
  <si>
    <t>4.1</t>
  </si>
  <si>
    <t>Ⅰ</t>
  </si>
  <si>
    <t>도급자설치 관급자재비</t>
  </si>
  <si>
    <t>조달수수료</t>
  </si>
  <si>
    <t>%</t>
  </si>
  <si>
    <t>내충격 수도관</t>
  </si>
  <si>
    <t>수도용PE관</t>
  </si>
  <si>
    <t>QTY</t>
  </si>
  <si>
    <t>소계</t>
  </si>
  <si>
    <t>계</t>
  </si>
  <si>
    <t>※※ 현재 Sheet를 수정 또는 삭제하지 마십시요[수정/삭제시 STmate 데이타로 변환할 수 없습니다] ※※</t>
  </si>
  <si>
    <t>[Sheet정보]</t>
  </si>
  <si>
    <t>목차</t>
  </si>
  <si>
    <t>Sheet</t>
  </si>
  <si>
    <t>FPos</t>
  </si>
  <si>
    <t>ITNAME</t>
  </si>
  <si>
    <t>NAME</t>
  </si>
  <si>
    <t>SIZE</t>
  </si>
  <si>
    <t>UNIT</t>
  </si>
  <si>
    <t>SPOS</t>
  </si>
  <si>
    <t>EPOS</t>
  </si>
  <si>
    <t>TAMT</t>
  </si>
  <si>
    <t>TAMOUNT</t>
  </si>
  <si>
    <t>MAMT</t>
  </si>
  <si>
    <t>MAMOUNT</t>
  </si>
  <si>
    <t>LAMT</t>
  </si>
  <si>
    <t>LAMOUNT</t>
  </si>
  <si>
    <t>SAMT</t>
  </si>
  <si>
    <t>SAMOUNT</t>
  </si>
  <si>
    <t>AAMT</t>
  </si>
  <si>
    <t>AAMOUNT</t>
  </si>
  <si>
    <t>NAMT</t>
  </si>
  <si>
    <t>NAMOUNT</t>
  </si>
  <si>
    <t>INFO</t>
  </si>
  <si>
    <t>1. 재료비목록표</t>
  </si>
  <si>
    <t>2. 노무비목록표</t>
  </si>
  <si>
    <t>3. 경비목록표</t>
  </si>
  <si>
    <t>4. 일식목록표</t>
  </si>
  <si>
    <t>5. 환율 및 기초자료</t>
  </si>
  <si>
    <t>6. 중기목록표</t>
  </si>
  <si>
    <t>7. 실적단가표</t>
  </si>
  <si>
    <t>8. 일위대가목록표</t>
  </si>
  <si>
    <t>9. 산출근거목록표</t>
  </si>
  <si>
    <t>10. 자재단가대비표</t>
  </si>
  <si>
    <t>11. 내역서</t>
  </si>
  <si>
    <t>12. 총괄내역서</t>
  </si>
  <si>
    <t>13. 중기사용료</t>
  </si>
  <si>
    <t>14. 일위대가표</t>
  </si>
  <si>
    <t>15. 단가산출근거</t>
  </si>
  <si>
    <t xml:space="preserve">16. </t>
  </si>
  <si>
    <t xml:space="preserve">17. </t>
  </si>
  <si>
    <t>18. 표준시장목록표</t>
  </si>
  <si>
    <t>[공사정보]</t>
  </si>
  <si>
    <t>M_DVER</t>
  </si>
  <si>
    <t>26.07</t>
  </si>
  <si>
    <t>PNAME</t>
  </si>
  <si>
    <t>사북면 1차 농어촌생활용수 개발사업(지촌마을)</t>
  </si>
  <si>
    <t>PCLAS</t>
  </si>
  <si>
    <t>0</t>
  </si>
  <si>
    <t>SCLAS</t>
  </si>
  <si>
    <t>K_ORD</t>
  </si>
  <si>
    <t>PRIPR</t>
  </si>
  <si>
    <t>True</t>
  </si>
  <si>
    <t>ACTYP</t>
  </si>
  <si>
    <t>ACTOP</t>
  </si>
  <si>
    <t>[초기값]</t>
  </si>
  <si>
    <t>P_ORD</t>
  </si>
  <si>
    <t>EXNM_</t>
  </si>
  <si>
    <t>EXRNM</t>
  </si>
  <si>
    <t>RXNM_</t>
  </si>
  <si>
    <t>1/8*16/12*25/20</t>
  </si>
  <si>
    <t>1/8*16/12*25/20*24/15</t>
  </si>
  <si>
    <t>1/8*16/12*25/20*12/10</t>
  </si>
  <si>
    <t>1/8*16/12*25/20*24/5</t>
  </si>
  <si>
    <t>COND_</t>
  </si>
  <si>
    <t>L00015L00016L00017</t>
  </si>
  <si>
    <t>KCDNM</t>
  </si>
  <si>
    <t>JCDNM</t>
  </si>
  <si>
    <t>ECDNM</t>
  </si>
  <si>
    <t>ACDNM</t>
  </si>
  <si>
    <t>BPNNM</t>
  </si>
  <si>
    <t>ZCDNM</t>
  </si>
  <si>
    <t>CHGNM</t>
  </si>
  <si>
    <t>CHBNM</t>
  </si>
  <si>
    <t>CHNNM</t>
  </si>
  <si>
    <t>CUTNM</t>
  </si>
  <si>
    <t>OPTNM</t>
  </si>
  <si>
    <t>SML</t>
  </si>
  <si>
    <t>S_JDA</t>
  </si>
  <si>
    <t>SUBNM</t>
  </si>
  <si>
    <t>[인쇄정보]</t>
  </si>
  <si>
    <t>BMSTR</t>
  </si>
  <si>
    <t>BMKNM</t>
  </si>
  <si>
    <t>TLMS</t>
  </si>
  <si>
    <t>JEMNM</t>
  </si>
  <si>
    <t>123456</t>
  </si>
  <si>
    <t>JMKN1</t>
  </si>
  <si>
    <t>JMKN2</t>
  </si>
  <si>
    <t>JMKN3</t>
  </si>
  <si>
    <t>JMKN4</t>
  </si>
  <si>
    <t>JMKN5</t>
  </si>
  <si>
    <t>JMKN6</t>
  </si>
  <si>
    <t>CAP_CODE</t>
  </si>
  <si>
    <t>코드번호</t>
  </si>
  <si>
    <t>CAP_NO</t>
  </si>
  <si>
    <t>CAP_IBRD</t>
  </si>
  <si>
    <t>분류번호</t>
  </si>
  <si>
    <t>CAP_EQCOD</t>
  </si>
  <si>
    <t>시설코드</t>
  </si>
  <si>
    <t>CAP_ITNUM</t>
  </si>
  <si>
    <t>CAP_NAME</t>
  </si>
  <si>
    <t>CAP_SIZE</t>
  </si>
  <si>
    <t>CAP_QTY</t>
  </si>
  <si>
    <t>CAP_SUNIT</t>
  </si>
  <si>
    <t>CAP_AMT</t>
  </si>
  <si>
    <t>CAP_PAGE</t>
  </si>
  <si>
    <t>CAP_AMOUNT</t>
  </si>
  <si>
    <t>CAP_BIGO</t>
  </si>
  <si>
    <t>[PREPARE]</t>
  </si>
  <si>
    <t>PREP_VER</t>
  </si>
  <si>
    <t>w26.08</t>
  </si>
  <si>
    <t>PREP_COP</t>
  </si>
  <si>
    <t>(주)건화 수도사업본부 #03</t>
  </si>
  <si>
    <t>PREP_DATE</t>
  </si>
  <si>
    <t>2026-08-21 11:09</t>
  </si>
  <si>
    <t>[.끝.]</t>
  </si>
  <si>
    <t>비         목</t>
  </si>
  <si>
    <t>구   성   비</t>
  </si>
  <si>
    <t>순   공   사   원   가</t>
    <phoneticPr fontId="5" type="noConversion"/>
  </si>
  <si>
    <t>재료비</t>
  </si>
  <si>
    <t>직접재료비</t>
  </si>
  <si>
    <t>간접재료비</t>
  </si>
  <si>
    <t>노무비</t>
  </si>
  <si>
    <t>직접노무비</t>
  </si>
  <si>
    <t>간접노무비</t>
  </si>
  <si>
    <t>(직접노무비)×</t>
  </si>
  <si>
    <t>경   비</t>
  </si>
  <si>
    <t>기계경비</t>
  </si>
  <si>
    <t>산재보험료</t>
    <phoneticPr fontId="5" type="noConversion"/>
  </si>
  <si>
    <t>(노무비)×</t>
  </si>
  <si>
    <t>고용보험료</t>
    <phoneticPr fontId="5" type="noConversion"/>
  </si>
  <si>
    <t>건강보험료</t>
    <phoneticPr fontId="5" type="noConversion"/>
  </si>
  <si>
    <t>노인장기요양보험료</t>
    <phoneticPr fontId="5" type="noConversion"/>
  </si>
  <si>
    <t>(건강보험료)×</t>
  </si>
  <si>
    <t>연금보험료</t>
    <phoneticPr fontId="5" type="noConversion"/>
  </si>
  <si>
    <t>퇴직공제부금비</t>
  </si>
  <si>
    <t>산업안전보건관리비</t>
  </si>
  <si>
    <t>산정①</t>
    <phoneticPr fontId="14" type="noConversion"/>
  </si>
  <si>
    <t>산정②</t>
    <phoneticPr fontId="14" type="noConversion"/>
  </si>
  <si>
    <t>(산정 ①, ②중 작은 금액)</t>
    <phoneticPr fontId="5" type="noConversion"/>
  </si>
  <si>
    <t>적용</t>
    <phoneticPr fontId="14" type="noConversion"/>
  </si>
  <si>
    <t>환경보전비</t>
  </si>
  <si>
    <t>(직접공사비)×</t>
    <phoneticPr fontId="5" type="noConversion"/>
  </si>
  <si>
    <t>건설기계대여금지급보증액발급금액</t>
    <phoneticPr fontId="5" type="noConversion"/>
  </si>
  <si>
    <t>건설하도급대금지급보증서발급수수료</t>
    <phoneticPr fontId="5" type="noConversion"/>
  </si>
  <si>
    <t>전문공사 제외</t>
    <phoneticPr fontId="5" type="noConversion"/>
  </si>
  <si>
    <t>법정
부담금</t>
    <phoneticPr fontId="5" type="noConversion"/>
  </si>
  <si>
    <t>석면분담금</t>
    <phoneticPr fontId="5" type="noConversion"/>
  </si>
  <si>
    <t>임금채권부담금</t>
    <phoneticPr fontId="5" type="noConversion"/>
  </si>
  <si>
    <t>기타경비</t>
    <phoneticPr fontId="5" type="noConversion"/>
  </si>
  <si>
    <t>(노무비+재료비)×</t>
  </si>
  <si>
    <t>품질관리비</t>
    <phoneticPr fontId="5" type="noConversion"/>
  </si>
  <si>
    <t>(P.S항목)</t>
    <phoneticPr fontId="5" type="noConversion"/>
  </si>
  <si>
    <t>관급자재관리비</t>
    <phoneticPr fontId="5" type="noConversion"/>
  </si>
  <si>
    <t>안전관리비</t>
    <phoneticPr fontId="5" type="noConversion"/>
  </si>
  <si>
    <t>공사안전보건대장작성비</t>
    <phoneticPr fontId="5" type="noConversion"/>
  </si>
  <si>
    <t>일반관리비</t>
    <phoneticPr fontId="5" type="noConversion"/>
  </si>
  <si>
    <t>(순공사원가)×</t>
    <phoneticPr fontId="5" type="noConversion"/>
  </si>
  <si>
    <t>이윤</t>
    <phoneticPr fontId="5" type="noConversion"/>
  </si>
  <si>
    <t>(순공사원가-재료비+일반관리비)×</t>
    <phoneticPr fontId="14" type="noConversion"/>
  </si>
  <si>
    <t>부지임대료</t>
    <phoneticPr fontId="5" type="noConversion"/>
  </si>
  <si>
    <t>총공사원가</t>
    <phoneticPr fontId="5" type="noConversion"/>
  </si>
  <si>
    <t>부가가치세</t>
    <phoneticPr fontId="5" type="noConversion"/>
  </si>
  <si>
    <t>도급공사비</t>
  </si>
  <si>
    <t>관급자재비</t>
    <phoneticPr fontId="5" type="noConversion"/>
  </si>
  <si>
    <t>총공사비</t>
    <phoneticPr fontId="5" type="noConversion"/>
  </si>
  <si>
    <t>공사명 : 사북면 1차 농촌생활용수 개발사업(지촌마을)</t>
  </si>
  <si>
    <t>19.5</t>
  </si>
  <si>
    <t>3.56</t>
  </si>
  <si>
    <t>1.01</t>
  </si>
  <si>
    <t>3.595</t>
  </si>
  <si>
    <t>13.14</t>
  </si>
  <si>
    <t>4.75</t>
  </si>
  <si>
    <t>((직접노무비+재료비)×3.15%+0)×</t>
  </si>
  <si>
    <t>(직접노무비+재료비+도급자관급)×2.53%+3,300,000</t>
  </si>
  <si>
    <t>0.5</t>
  </si>
  <si>
    <t>0.51</t>
  </si>
  <si>
    <t>0.000</t>
  </si>
  <si>
    <t>0.006</t>
  </si>
  <si>
    <t>0.09</t>
  </si>
  <si>
    <t>5.7</t>
  </si>
  <si>
    <t>6.5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</si>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</sst>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&quot;₩&quot;#,##0_);[Red]\(&quot;₩&quot;#,##0\)"/>
    <numFmt numFmtId="177" formatCode="_(* #,##0_);_(* \(#,##0\);_(* &quot;-&quot;_);_(@_)"/>
    <numFmt numFmtId="178" formatCode="#,###"/>
    <numFmt numFmtId="179" formatCode="#,##0.#######;\-#,##0.#######;#"/>
    <numFmt numFmtId="185" formatCode="#,##0;\-#,##0;#"/>
    <numFmt numFmtId="188" formatCode="#,##0.####;\-#,##0.####;#"/>
    <numFmt numFmtId="189" formatCode="#,##0.###;\-#,##0.###;#"/>
    <numFmt numFmtId="190" formatCode="#,##0.######;\-#,##0.######;#"/>
    <numFmt numFmtId="201" formatCode="#,##0_ ;[Red]\-#,##0\ "/>
    <numFmt numFmtId="202" formatCode="0.0"/>
    <numFmt numFmtId="205" formatCode="_-* #,##0_-;\-* #,##0_-;_-* &quot;-&quot;??_-;_-@_-"/>
    <numFmt numFmtId="207" formatCode="_-* #,##0.00\ _D_M_-;\-* #,##0.00\ _D_M_-;_-* &quot;-&quot;??\ _D_M_-;_-@_-"/>
  </numFmts>
  <fonts count="17" x14ac:knownFonts="1">
    <font>
      <sz val="11"/>
      <color theme="1"/>
      <name val="맑은 고딕"/>
      <family val="2"/>
      <charset val="129"/>
      <scheme val="minor"/>
    </font>
    <font>
      <sz val="9"/>
      <color indexed="8"/>
      <name val="돋움체"/>
      <family val="3"/>
      <charset val="129"/>
    </font>
    <font>
      <sz val="9"/>
      <name val="맑은 고딕"/>
      <family val="3"/>
      <charset val="129"/>
      <scheme val="minor"/>
    </font>
    <font>
      <b/>
      <sz val="9"/>
      <color indexed="8"/>
      <name val="돋움체"/>
      <family val="3"/>
      <charset val="129"/>
    </font>
    <font>
      <b/>
      <sz val="15"/>
      <color indexed="10"/>
      <name val="돋움체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체"/>
      <family val="3"/>
      <charset val="129"/>
    </font>
    <font>
      <sz val="10"/>
      <name val="Arial"/>
      <family val="2"/>
    </font>
    <font>
      <sz val="9"/>
      <name val="굴림체"/>
      <family val="3"/>
      <charset val="129"/>
    </font>
    <font>
      <sz val="12"/>
      <name val="굴림체"/>
      <family val="3"/>
      <charset val="129"/>
    </font>
    <font>
      <sz val="8"/>
      <name val="굴림체"/>
      <family val="3"/>
      <charset val="129"/>
    </font>
    <font>
      <sz val="8"/>
      <name val="Arial"/>
      <family val="2"/>
    </font>
    <font>
      <sz val="10"/>
      <color rgb="FFFF0000"/>
      <name val="굴림체"/>
      <family val="3"/>
      <charset val="129"/>
    </font>
    <font>
      <sz val="9"/>
      <color rgb="FFFF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176" fontId="10" fillId="0" borderId="0" applyFont="0" applyFill="0" applyProtection="0"/>
    <xf numFmtId="177" fontId="10" fillId="0" borderId="0" applyFont="0" applyFill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applyAlignment="1">
      <alignment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left" vertical="center" shrinkToFit="1"/>
    </xf>
    <xf numFmtId="178" fontId="1" fillId="0" borderId="3" xfId="0" applyNumberFormat="1" applyFont="1" applyBorder="1" applyAlignment="1">
      <alignment horizontal="right" vertical="center" shrinkToFit="1"/>
    </xf>
    <xf numFmtId="178" fontId="1" fillId="0" borderId="4" xfId="0" applyNumberFormat="1" applyFont="1" applyBorder="1" applyAlignment="1">
      <alignment horizontal="right" vertical="center" shrinkToFit="1"/>
    </xf>
    <xf numFmtId="178" fontId="1" fillId="0" borderId="5" xfId="0" applyNumberFormat="1" applyFont="1" applyBorder="1" applyAlignment="1">
      <alignment horizontal="right" vertical="center" shrinkToFit="1"/>
    </xf>
    <xf numFmtId="178" fontId="1" fillId="0" borderId="1" xfId="0" applyNumberFormat="1" applyFont="1" applyBorder="1" applyAlignment="1">
      <alignment horizontal="right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left" vertical="center" shrinkToFi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5" xfId="0" applyNumberFormat="1" applyFont="1" applyBorder="1" applyAlignment="1">
      <alignment horizontal="right" vertical="center" shrinkToFit="1"/>
    </xf>
    <xf numFmtId="188" fontId="1" fillId="0" borderId="5" xfId="0" applyNumberFormat="1" applyFont="1" applyBorder="1" applyAlignment="1">
      <alignment horizontal="right" vertical="center" shrinkToFit="1"/>
    </xf>
    <xf numFmtId="49" fontId="1" fillId="0" borderId="3" xfId="0" applyNumberFormat="1" applyFont="1" applyBorder="1" applyAlignment="1">
      <alignment horizontal="right" vertical="center" shrinkToFit="1"/>
    </xf>
    <xf numFmtId="190" fontId="1" fillId="0" borderId="5" xfId="0" applyNumberFormat="1" applyFont="1" applyBorder="1" applyAlignment="1">
      <alignment horizontal="right" vertical="center" shrinkToFit="1"/>
    </xf>
    <xf numFmtId="49" fontId="1" fillId="0" borderId="1" xfId="0" applyNumberFormat="1" applyFont="1" applyBorder="1" applyAlignment="1">
      <alignment horizontal="right" vertical="center" shrinkToFit="1"/>
    </xf>
    <xf numFmtId="185" fontId="1" fillId="0" borderId="4" xfId="0" applyNumberFormat="1" applyFont="1" applyBorder="1" applyAlignment="1">
      <alignment horizontal="right" vertical="center" shrinkToFit="1"/>
    </xf>
    <xf numFmtId="185" fontId="1" fillId="0" borderId="3" xfId="0" applyNumberFormat="1" applyFont="1" applyBorder="1" applyAlignment="1">
      <alignment horizontal="right" vertical="center" shrinkToFit="1"/>
    </xf>
    <xf numFmtId="0" fontId="0" fillId="0" borderId="4" xfId="0" applyBorder="1" applyAlignment="1">
      <alignment shrinkToFit="1"/>
    </xf>
    <xf numFmtId="190" fontId="1" fillId="0" borderId="4" xfId="0" applyNumberFormat="1" applyFont="1" applyBorder="1" applyAlignment="1">
      <alignment horizontal="right" vertical="center" shrinkToFit="1"/>
    </xf>
    <xf numFmtId="189" fontId="1" fillId="0" borderId="5" xfId="0" applyNumberFormat="1" applyFont="1" applyBorder="1" applyAlignment="1">
      <alignment horizontal="right" vertical="center" shrinkToFit="1"/>
    </xf>
    <xf numFmtId="0" fontId="0" fillId="0" borderId="3" xfId="0" applyBorder="1" applyAlignment="1">
      <alignment shrinkToFit="1"/>
    </xf>
    <xf numFmtId="190" fontId="1" fillId="0" borderId="3" xfId="0" applyNumberFormat="1" applyFont="1" applyBorder="1" applyAlignment="1">
      <alignment horizontal="right" vertical="center" shrinkToFit="1"/>
    </xf>
    <xf numFmtId="185" fontId="1" fillId="0" borderId="1" xfId="0" applyNumberFormat="1" applyFont="1" applyBorder="1" applyAlignment="1">
      <alignment horizontal="right" vertical="center" shrinkToFit="1"/>
    </xf>
    <xf numFmtId="190" fontId="1" fillId="0" borderId="1" xfId="0" applyNumberFormat="1" applyFont="1" applyBorder="1" applyAlignment="1">
      <alignment horizontal="right" vertical="center" shrinkToFit="1"/>
    </xf>
    <xf numFmtId="189" fontId="1" fillId="0" borderId="1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shrinkToFit="1"/>
    </xf>
    <xf numFmtId="0" fontId="0" fillId="0" borderId="0" xfId="0" applyAlignment="1" applyProtection="1">
      <alignment shrinkToFit="1"/>
      <protection hidden="1"/>
    </xf>
    <xf numFmtId="49" fontId="1" fillId="2" borderId="0" xfId="0" applyNumberFormat="1" applyFont="1" applyFill="1" applyAlignment="1" applyProtection="1">
      <alignment horizontal="left" vertical="center" shrinkToFit="1"/>
      <protection hidden="1"/>
    </xf>
    <xf numFmtId="49" fontId="1" fillId="0" borderId="0" xfId="0" applyNumberFormat="1" applyFont="1" applyAlignment="1" applyProtection="1">
      <alignment horizontal="center" vertical="center" shrinkToFit="1"/>
      <protection hidden="1"/>
    </xf>
    <xf numFmtId="49" fontId="1" fillId="0" borderId="0" xfId="0" applyNumberFormat="1" applyFont="1" applyAlignment="1" applyProtection="1">
      <alignment horizontal="left" vertical="center" shrinkToFit="1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left" vertical="center" shrinkToFit="1"/>
      <protection hidden="1"/>
    </xf>
    <xf numFmtId="0" fontId="1" fillId="0" borderId="0" xfId="0" applyNumberFormat="1" applyFont="1" applyAlignment="1" applyProtection="1">
      <alignment horizontal="left" vertical="center" shrinkToFit="1"/>
      <protection hidden="1"/>
    </xf>
    <xf numFmtId="179" fontId="1" fillId="0" borderId="0" xfId="0" applyNumberFormat="1" applyFont="1" applyAlignment="1" applyProtection="1">
      <alignment horizontal="left" vertical="center" shrinkToFit="1"/>
      <protection hidden="1"/>
    </xf>
    <xf numFmtId="179" fontId="1" fillId="0" borderId="0" xfId="0" applyNumberFormat="1" applyFont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shrinkToFit="1"/>
      <protection hidden="1"/>
    </xf>
    <xf numFmtId="1" fontId="1" fillId="0" borderId="0" xfId="0" applyNumberFormat="1" applyFont="1" applyAlignment="1" applyProtection="1">
      <alignment horizontal="left" vertical="center" shrinkToFit="1"/>
      <protection hidden="1"/>
    </xf>
    <xf numFmtId="0" fontId="6" fillId="3" borderId="0" xfId="2" applyFont="1" applyFill="1" applyAlignment="1">
      <alignment vertical="center"/>
    </xf>
    <xf numFmtId="0" fontId="9" fillId="3" borderId="0" xfId="2" applyFont="1" applyFill="1"/>
    <xf numFmtId="0" fontId="9" fillId="3" borderId="0" xfId="2" applyFont="1" applyFill="1" applyAlignment="1">
      <alignment horizontal="center"/>
    </xf>
    <xf numFmtId="201" fontId="11" fillId="0" borderId="0" xfId="3" applyNumberFormat="1" applyFont="1"/>
    <xf numFmtId="0" fontId="12" fillId="0" borderId="0" xfId="2" applyFont="1"/>
    <xf numFmtId="3" fontId="13" fillId="0" borderId="12" xfId="2" applyNumberFormat="1" applyFont="1" applyBorder="1" applyAlignment="1">
      <alignment horizontal="right" vertical="center"/>
    </xf>
    <xf numFmtId="3" fontId="13" fillId="0" borderId="12" xfId="2" applyNumberFormat="1" applyFont="1" applyBorder="1" applyAlignment="1">
      <alignment horizontal="centerContinuous" vertical="center"/>
    </xf>
    <xf numFmtId="0" fontId="13" fillId="0" borderId="13" xfId="2" applyFont="1" applyBorder="1"/>
    <xf numFmtId="0" fontId="13" fillId="0" borderId="14" xfId="2" applyFont="1" applyBorder="1"/>
    <xf numFmtId="0" fontId="13" fillId="0" borderId="27" xfId="2" applyFont="1" applyBorder="1"/>
    <xf numFmtId="201" fontId="13" fillId="0" borderId="0" xfId="3" applyNumberFormat="1" applyFont="1"/>
    <xf numFmtId="0" fontId="13" fillId="0" borderId="0" xfId="2" applyFont="1"/>
    <xf numFmtId="3" fontId="13" fillId="0" borderId="28" xfId="2" applyNumberFormat="1" applyFont="1" applyBorder="1" applyAlignment="1">
      <alignment horizontal="right" vertical="center"/>
    </xf>
    <xf numFmtId="3" fontId="13" fillId="0" borderId="9" xfId="2" applyNumberFormat="1" applyFont="1" applyBorder="1" applyAlignment="1">
      <alignment horizontal="centerContinuous" vertical="center"/>
    </xf>
    <xf numFmtId="0" fontId="13" fillId="0" borderId="10" xfId="2" applyFont="1" applyBorder="1"/>
    <xf numFmtId="0" fontId="13" fillId="0" borderId="11" xfId="2" applyFont="1" applyBorder="1"/>
    <xf numFmtId="0" fontId="13" fillId="0" borderId="29" xfId="2" applyFont="1" applyBorder="1"/>
    <xf numFmtId="3" fontId="13" fillId="0" borderId="9" xfId="2" applyNumberFormat="1" applyFont="1" applyBorder="1" applyAlignment="1">
      <alignment horizontal="right" vertical="center"/>
    </xf>
    <xf numFmtId="0" fontId="13" fillId="0" borderId="9" xfId="2" applyFont="1" applyBorder="1" applyAlignment="1">
      <alignment horizontal="centerContinuous" vertical="center"/>
    </xf>
    <xf numFmtId="0" fontId="13" fillId="0" borderId="28" xfId="2" applyFont="1" applyBorder="1" applyAlignment="1">
      <alignment horizontal="centerContinuous" vertical="center"/>
    </xf>
    <xf numFmtId="0" fontId="13" fillId="0" borderId="30" xfId="2" applyFont="1" applyBorder="1"/>
    <xf numFmtId="0" fontId="13" fillId="0" borderId="31" xfId="2" applyFont="1" applyBorder="1"/>
    <xf numFmtId="0" fontId="13" fillId="0" borderId="9" xfId="2" applyFont="1" applyBorder="1" applyAlignment="1">
      <alignment horizontal="distributed" vertical="center"/>
    </xf>
    <xf numFmtId="202" fontId="13" fillId="0" borderId="10" xfId="2" applyNumberFormat="1" applyFont="1" applyBorder="1" applyAlignment="1">
      <alignment horizontal="center" vertical="center"/>
    </xf>
    <xf numFmtId="202" fontId="13" fillId="0" borderId="10" xfId="2" applyNumberFormat="1" applyFont="1" applyBorder="1" applyAlignment="1">
      <alignment horizontal="left" vertical="center"/>
    </xf>
    <xf numFmtId="0" fontId="13" fillId="0" borderId="10" xfId="2" applyFont="1" applyBorder="1" applyAlignment="1">
      <alignment horizontal="left"/>
    </xf>
    <xf numFmtId="0" fontId="13" fillId="0" borderId="29" xfId="2" applyFont="1" applyBorder="1" applyAlignment="1">
      <alignment horizontal="distributed" vertical="center"/>
    </xf>
    <xf numFmtId="0" fontId="13" fillId="0" borderId="10" xfId="2" applyFont="1" applyBorder="1" applyAlignment="1">
      <alignment vertical="center"/>
    </xf>
    <xf numFmtId="202" fontId="13" fillId="0" borderId="0" xfId="2" applyNumberFormat="1" applyFont="1" applyAlignment="1">
      <alignment horizontal="center" vertical="center"/>
    </xf>
    <xf numFmtId="0" fontId="13" fillId="0" borderId="29" xfId="2" applyFont="1" applyBorder="1" applyAlignment="1">
      <alignment horizontal="center" vertical="center" shrinkToFit="1"/>
    </xf>
    <xf numFmtId="0" fontId="13" fillId="0" borderId="11" xfId="2" applyFont="1" applyBorder="1" applyAlignment="1">
      <alignment horizontal="distributed" vertical="center"/>
    </xf>
    <xf numFmtId="0" fontId="13" fillId="0" borderId="22" xfId="2" applyFont="1" applyBorder="1" applyAlignment="1">
      <alignment horizontal="center"/>
    </xf>
    <xf numFmtId="0" fontId="13" fillId="0" borderId="22" xfId="2" applyFont="1" applyBorder="1"/>
    <xf numFmtId="0" fontId="13" fillId="0" borderId="33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/>
    </xf>
    <xf numFmtId="0" fontId="13" fillId="0" borderId="33" xfId="2" applyFont="1" applyBorder="1"/>
    <xf numFmtId="3" fontId="13" fillId="0" borderId="37" xfId="2" applyNumberFormat="1" applyFont="1" applyBorder="1" applyAlignment="1">
      <alignment horizontal="right" vertical="center"/>
    </xf>
    <xf numFmtId="3" fontId="13" fillId="0" borderId="37" xfId="2" applyNumberFormat="1" applyFont="1" applyBorder="1" applyAlignment="1">
      <alignment horizontal="distributed" vertical="center"/>
    </xf>
    <xf numFmtId="0" fontId="13" fillId="0" borderId="35" xfId="2" applyFont="1" applyBorder="1" applyAlignment="1">
      <alignment horizontal="center"/>
    </xf>
    <xf numFmtId="0" fontId="13" fillId="0" borderId="35" xfId="2" applyFont="1" applyBorder="1"/>
    <xf numFmtId="0" fontId="13" fillId="0" borderId="38" xfId="2" applyFont="1" applyBorder="1" applyAlignment="1">
      <alignment horizontal="center" vertical="center"/>
    </xf>
    <xf numFmtId="0" fontId="13" fillId="0" borderId="22" xfId="2" applyFont="1" applyBorder="1" applyAlignment="1">
      <alignment horizontal="distributed" vertical="center"/>
    </xf>
    <xf numFmtId="3" fontId="13" fillId="0" borderId="22" xfId="2" applyNumberFormat="1" applyFont="1" applyBorder="1" applyAlignment="1">
      <alignment horizontal="right" vertical="center"/>
    </xf>
    <xf numFmtId="202" fontId="13" fillId="0" borderId="22" xfId="2" applyNumberFormat="1" applyFont="1" applyBorder="1" applyAlignment="1">
      <alignment horizontal="center" vertical="center"/>
    </xf>
    <xf numFmtId="202" fontId="13" fillId="0" borderId="22" xfId="2" applyNumberFormat="1" applyFont="1" applyBorder="1" applyAlignment="1">
      <alignment horizontal="left" vertical="center"/>
    </xf>
    <xf numFmtId="0" fontId="12" fillId="0" borderId="0" xfId="2" applyFont="1" applyAlignment="1">
      <alignment horizontal="center"/>
    </xf>
    <xf numFmtId="3" fontId="6" fillId="0" borderId="0" xfId="2" applyNumberFormat="1" applyFont="1" applyAlignment="1">
      <alignment horizontal="right"/>
    </xf>
    <xf numFmtId="177" fontId="11" fillId="0" borderId="0" xfId="4" applyFont="1" applyAlignment="1">
      <alignment horizontal="right"/>
    </xf>
    <xf numFmtId="0" fontId="6" fillId="0" borderId="0" xfId="2" applyFont="1" applyAlignment="1">
      <alignment horizontal="center"/>
    </xf>
    <xf numFmtId="0" fontId="15" fillId="4" borderId="0" xfId="2" applyFont="1" applyFill="1" applyAlignment="1">
      <alignment horizontal="right"/>
    </xf>
    <xf numFmtId="205" fontId="16" fillId="4" borderId="0" xfId="4" applyNumberFormat="1" applyFont="1" applyFill="1" applyAlignment="1">
      <alignment horizontal="right"/>
    </xf>
    <xf numFmtId="177" fontId="12" fillId="0" borderId="0" xfId="4" applyFont="1" applyAlignment="1">
      <alignment shrinkToFit="1"/>
    </xf>
    <xf numFmtId="177" fontId="11" fillId="0" borderId="0" xfId="4" applyFont="1" applyAlignment="1"/>
    <xf numFmtId="176" fontId="6" fillId="0" borderId="0" xfId="3" applyFont="1"/>
    <xf numFmtId="3" fontId="15" fillId="0" borderId="0" xfId="2" applyNumberFormat="1" applyFont="1" applyAlignment="1">
      <alignment horizontal="right"/>
    </xf>
    <xf numFmtId="3" fontId="16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177" fontId="12" fillId="0" borderId="0" xfId="2" applyNumberFormat="1" applyFont="1"/>
    <xf numFmtId="0" fontId="6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3" fillId="0" borderId="32" xfId="2" applyFont="1" applyBorder="1" applyAlignment="1">
      <alignment horizontal="distributed" vertical="center"/>
    </xf>
    <xf numFmtId="0" fontId="13" fillId="0" borderId="10" xfId="2" applyFont="1" applyBorder="1" applyAlignment="1">
      <alignment horizontal="distributed" vertical="center"/>
    </xf>
    <xf numFmtId="0" fontId="13" fillId="0" borderId="11" xfId="2" applyFont="1" applyBorder="1" applyAlignment="1">
      <alignment horizontal="distributed" vertical="center"/>
    </xf>
    <xf numFmtId="0" fontId="13" fillId="0" borderId="34" xfId="2" applyFont="1" applyBorder="1" applyAlignment="1">
      <alignment horizontal="distributed" vertical="center"/>
    </xf>
    <xf numFmtId="0" fontId="13" fillId="0" borderId="35" xfId="2" applyFont="1" applyBorder="1" applyAlignment="1">
      <alignment horizontal="distributed" vertical="center"/>
    </xf>
    <xf numFmtId="0" fontId="13" fillId="0" borderId="36" xfId="2" applyFont="1" applyBorder="1" applyAlignment="1">
      <alignment horizontal="distributed" vertical="center"/>
    </xf>
    <xf numFmtId="0" fontId="6" fillId="0" borderId="0" xfId="2" applyFont="1" applyAlignment="1">
      <alignment horizontal="center"/>
    </xf>
    <xf numFmtId="176" fontId="6" fillId="0" borderId="0" xfId="3" applyFont="1"/>
    <xf numFmtId="0" fontId="13" fillId="0" borderId="9" xfId="2" applyFont="1" applyBorder="1" applyAlignment="1">
      <alignment horizontal="distributed" vertical="center"/>
    </xf>
    <xf numFmtId="0" fontId="13" fillId="0" borderId="9" xfId="2" applyFont="1" applyBorder="1" applyAlignment="1">
      <alignment horizontal="distributed" vertical="center" wrapText="1"/>
    </xf>
    <xf numFmtId="0" fontId="13" fillId="0" borderId="11" xfId="2" applyFont="1" applyBorder="1" applyAlignment="1">
      <alignment horizontal="distributed" vertical="center" wrapText="1"/>
    </xf>
    <xf numFmtId="0" fontId="13" fillId="0" borderId="8" xfId="2" applyFont="1" applyBorder="1" applyAlignment="1">
      <alignment horizontal="distributed" vertical="center" wrapText="1"/>
    </xf>
    <xf numFmtId="0" fontId="13" fillId="0" borderId="8" xfId="2" applyFont="1" applyBorder="1" applyAlignment="1">
      <alignment horizontal="distributed" vertical="center"/>
    </xf>
    <xf numFmtId="0" fontId="9" fillId="0" borderId="21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13" fillId="0" borderId="26" xfId="2" applyFont="1" applyBorder="1" applyAlignment="1">
      <alignment horizontal="center" vertical="center" textRotation="255"/>
    </xf>
    <xf numFmtId="0" fontId="13" fillId="0" borderId="15" xfId="2" applyFont="1" applyBorder="1" applyAlignment="1">
      <alignment horizontal="center" vertical="center" textRotation="255"/>
    </xf>
    <xf numFmtId="0" fontId="13" fillId="0" borderId="20" xfId="2" applyFont="1" applyBorder="1" applyAlignment="1">
      <alignment horizontal="center" vertical="center" textRotation="255"/>
    </xf>
    <xf numFmtId="0" fontId="13" fillId="0" borderId="16" xfId="2" applyFont="1" applyBorder="1" applyAlignment="1">
      <alignment horizontal="center" vertical="center" textRotation="255"/>
    </xf>
    <xf numFmtId="0" fontId="13" fillId="0" borderId="17" xfId="2" applyFont="1" applyBorder="1" applyAlignment="1">
      <alignment horizontal="center" vertical="center" textRotation="255"/>
    </xf>
    <xf numFmtId="0" fontId="13" fillId="0" borderId="18" xfId="2" applyFont="1" applyBorder="1" applyAlignment="1">
      <alignment horizontal="center" vertical="center" textRotation="255"/>
    </xf>
    <xf numFmtId="0" fontId="13" fillId="0" borderId="12" xfId="2" applyFont="1" applyBorder="1" applyAlignment="1">
      <alignment horizontal="distributed" vertical="center"/>
    </xf>
    <xf numFmtId="0" fontId="13" fillId="0" borderId="14" xfId="2" applyFont="1" applyBorder="1" applyAlignment="1">
      <alignment horizontal="distributed" vertical="center"/>
    </xf>
    <xf numFmtId="0" fontId="13" fillId="0" borderId="19" xfId="2" applyFont="1" applyBorder="1" applyAlignment="1">
      <alignment horizontal="center" vertical="center" textRotation="255"/>
    </xf>
    <xf numFmtId="49" fontId="1" fillId="0" borderId="6" xfId="0" applyNumberFormat="1" applyFont="1" applyBorder="1" applyAlignment="1">
      <alignment horizontal="center" vertical="center" shrinkToFit="1"/>
    </xf>
    <xf numFmtId="0" fontId="0" fillId="0" borderId="6" xfId="0" applyBorder="1"/>
    <xf numFmtId="49" fontId="3" fillId="0" borderId="1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left" vertical="center"/>
    </xf>
    <xf numFmtId="0" fontId="0" fillId="0" borderId="0" xfId="0"/>
    <xf numFmtId="49" fontId="1" fillId="0" borderId="2" xfId="0" applyNumberFormat="1" applyFont="1" applyBorder="1" applyAlignment="1">
      <alignment horizontal="center" vertical="center" shrinkToFit="1"/>
    </xf>
    <xf numFmtId="0" fontId="0" fillId="0" borderId="2" xfId="0" applyBorder="1"/>
    <xf numFmtId="49" fontId="4" fillId="0" borderId="0" xfId="0" applyNumberFormat="1" applyFont="1" applyAlignment="1" applyProtection="1">
      <alignment horizontal="left" vertical="center" shrinkToFit="1"/>
      <protection hidden="1"/>
    </xf>
  </cellXfs>
  <cellStyles count="5">
    <cellStyle name="쉼표 [0] 2" xfId="3"/>
    <cellStyle name="쉼표 [0] 2 2" xfId="4"/>
    <cellStyle name="표준" xfId="0" builtinId="0"/>
    <cellStyle name="표준 2" xfId="1"/>
    <cellStyle name="표준_2006년 4월 원가계산서(창선,신창,옥산)" xfId="2"/>
  </cellStyles>
  <dxfs count="1">
    <dxf>
      <numFmt numFmtId="178" formatCode="#,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_23-22-012_&#52632;&#52380;&#49884;%20&#45432;&#54980;&#49345;&#49688;&#44288;&#47581;%20&#51221;&#48708;&#49324;&#50629;%20&#50808;3&#44060;&#49548;%20&#44592;&#48376;%20&#48143;%20&#49892;&#49884;&#49444;&#44228;/000_&#49457;&#44284;&#54408;/002_&#49324;&#48513;&#48176;&#49688;&#51648;/00_&#52632;&#52380;&#49884;&#51228;&#52636;&#49457;&#44284;&#54408;4&#52264;/&#49324;&#48513;&#47732;%201&#52264;%20&#45453;&#52492;&#49373;&#54876;&#50857;&#49688;%20&#44060;&#48156;&#49324;&#50629;(&#51648;&#52492;&#47560;&#51012;)/05_&#44277;&#49324;&#44592;&#44036;&#49328;&#52636;&#49436;/&#44277;&#49324;&#50696;&#51221;&#44277;&#51221;&#54364;_&#49324;&#48513;&#47732;%201&#52264;%20&#45453;&#50612;&#52492;&#49373;&#54876;&#50857;&#49688;%20&#44060;&#48156;&#49324;&#50629;(&#51648;&#52492;&#47560;&#5101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M_data"/>
      <sheetName val="기초자료"/>
      <sheetName val="CPM"/>
      <sheetName val="일정계산"/>
      <sheetName val="CPM (2)"/>
      <sheetName val="기초집계표"/>
      <sheetName val="CPM_현장"/>
      <sheetName val="TM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O52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3" width="6.25" style="44" customWidth="1"/>
    <col min="4" max="4" width="34.375" style="44" customWidth="1"/>
    <col min="5" max="5" width="15.625" style="44" customWidth="1"/>
    <col min="6" max="6" width="50" style="44" customWidth="1"/>
    <col min="7" max="7" width="7.5" style="85" customWidth="1"/>
    <col min="8" max="8" width="3.75" style="44" customWidth="1"/>
    <col min="9" max="9" width="8.125" style="44" customWidth="1"/>
    <col min="10" max="10" width="12.375" style="43" bestFit="1" customWidth="1"/>
    <col min="11" max="15" width="9" style="43"/>
    <col min="16" max="16384" width="9" style="44"/>
  </cols>
  <sheetData>
    <row r="1" spans="1:15" ht="15" customHeight="1" x14ac:dyDescent="0.15">
      <c r="A1" s="40" t="s">
        <v>505</v>
      </c>
      <c r="B1" s="41"/>
      <c r="C1" s="41"/>
      <c r="D1" s="41"/>
      <c r="E1" s="41"/>
      <c r="F1" s="41"/>
      <c r="G1" s="42"/>
      <c r="H1" s="41"/>
      <c r="I1" s="41"/>
    </row>
    <row r="2" spans="1:15" ht="12.75" customHeight="1" x14ac:dyDescent="0.15">
      <c r="A2" s="113" t="s">
        <v>455</v>
      </c>
      <c r="B2" s="114"/>
      <c r="C2" s="114"/>
      <c r="D2" s="114"/>
      <c r="E2" s="117" t="s">
        <v>256</v>
      </c>
      <c r="F2" s="114" t="s">
        <v>456</v>
      </c>
      <c r="G2" s="114"/>
      <c r="H2" s="114"/>
      <c r="I2" s="119" t="s">
        <v>8</v>
      </c>
    </row>
    <row r="3" spans="1:15" ht="12.75" customHeight="1" x14ac:dyDescent="0.15">
      <c r="A3" s="115"/>
      <c r="B3" s="116"/>
      <c r="C3" s="116"/>
      <c r="D3" s="116"/>
      <c r="E3" s="118"/>
      <c r="F3" s="116"/>
      <c r="G3" s="116"/>
      <c r="H3" s="116"/>
      <c r="I3" s="120"/>
    </row>
    <row r="4" spans="1:15" s="51" customFormat="1" ht="15" customHeight="1" x14ac:dyDescent="0.15">
      <c r="A4" s="121" t="s">
        <v>457</v>
      </c>
      <c r="B4" s="124" t="s">
        <v>458</v>
      </c>
      <c r="C4" s="127" t="s">
        <v>459</v>
      </c>
      <c r="D4" s="128"/>
      <c r="E4" s="45"/>
      <c r="F4" s="46"/>
      <c r="G4" s="47"/>
      <c r="H4" s="48"/>
      <c r="I4" s="49"/>
      <c r="J4" s="50"/>
      <c r="K4" s="50"/>
      <c r="L4" s="50"/>
      <c r="M4" s="50"/>
      <c r="N4" s="50"/>
      <c r="O4" s="50"/>
    </row>
    <row r="5" spans="1:15" s="51" customFormat="1" ht="15" customHeight="1" x14ac:dyDescent="0.15">
      <c r="A5" s="122"/>
      <c r="B5" s="125"/>
      <c r="C5" s="108" t="s">
        <v>460</v>
      </c>
      <c r="D5" s="102"/>
      <c r="E5" s="52"/>
      <c r="F5" s="53"/>
      <c r="G5" s="54"/>
      <c r="H5" s="55"/>
      <c r="I5" s="56"/>
      <c r="J5" s="50"/>
      <c r="K5" s="50"/>
      <c r="L5" s="50"/>
      <c r="M5" s="50"/>
      <c r="N5" s="50"/>
      <c r="O5" s="50"/>
    </row>
    <row r="6" spans="1:15" s="51" customFormat="1" ht="15" customHeight="1" x14ac:dyDescent="0.15">
      <c r="A6" s="122"/>
      <c r="B6" s="126"/>
      <c r="C6" s="108" t="s">
        <v>337</v>
      </c>
      <c r="D6" s="102"/>
      <c r="E6" s="57"/>
      <c r="F6" s="58"/>
      <c r="G6" s="54"/>
      <c r="H6" s="55"/>
      <c r="I6" s="56"/>
      <c r="J6" s="50"/>
      <c r="K6" s="50"/>
      <c r="L6" s="50"/>
      <c r="M6" s="50"/>
      <c r="N6" s="50"/>
      <c r="O6" s="50"/>
    </row>
    <row r="7" spans="1:15" s="51" customFormat="1" ht="15" customHeight="1" x14ac:dyDescent="0.15">
      <c r="A7" s="122"/>
      <c r="B7" s="129" t="s">
        <v>461</v>
      </c>
      <c r="C7" s="108" t="s">
        <v>462</v>
      </c>
      <c r="D7" s="102"/>
      <c r="E7" s="52"/>
      <c r="F7" s="59"/>
      <c r="G7" s="60"/>
      <c r="H7" s="61"/>
      <c r="I7" s="56"/>
      <c r="J7" s="50"/>
      <c r="K7" s="50"/>
      <c r="L7" s="50"/>
      <c r="M7" s="50"/>
      <c r="N7" s="50"/>
      <c r="O7" s="50"/>
    </row>
    <row r="8" spans="1:15" s="51" customFormat="1" ht="15" customHeight="1" x14ac:dyDescent="0.15">
      <c r="A8" s="122"/>
      <c r="B8" s="125"/>
      <c r="C8" s="108" t="s">
        <v>463</v>
      </c>
      <c r="D8" s="102"/>
      <c r="E8" s="57"/>
      <c r="F8" s="62" t="s">
        <v>464</v>
      </c>
      <c r="G8" s="63" t="s">
        <v>506</v>
      </c>
      <c r="H8" s="64" t="s">
        <v>333</v>
      </c>
      <c r="I8" s="56"/>
      <c r="J8" s="50"/>
      <c r="K8" s="50"/>
      <c r="L8" s="50"/>
      <c r="M8" s="50"/>
      <c r="N8" s="50"/>
      <c r="O8" s="50"/>
    </row>
    <row r="9" spans="1:15" s="51" customFormat="1" ht="15" customHeight="1" x14ac:dyDescent="0.15">
      <c r="A9" s="122"/>
      <c r="B9" s="126"/>
      <c r="C9" s="108" t="s">
        <v>337</v>
      </c>
      <c r="D9" s="102"/>
      <c r="E9" s="57"/>
      <c r="F9" s="62"/>
      <c r="G9" s="63"/>
      <c r="H9" s="65"/>
      <c r="I9" s="56"/>
      <c r="J9" s="50"/>
      <c r="K9" s="50"/>
      <c r="L9" s="50"/>
      <c r="M9" s="50"/>
      <c r="N9" s="50"/>
      <c r="O9" s="50"/>
    </row>
    <row r="10" spans="1:15" s="51" customFormat="1" ht="15" customHeight="1" x14ac:dyDescent="0.15">
      <c r="A10" s="122"/>
      <c r="B10" s="129" t="s">
        <v>465</v>
      </c>
      <c r="C10" s="108" t="s">
        <v>466</v>
      </c>
      <c r="D10" s="102"/>
      <c r="E10" s="57"/>
      <c r="F10" s="62"/>
      <c r="G10" s="63"/>
      <c r="H10" s="65"/>
      <c r="I10" s="56"/>
      <c r="J10" s="50"/>
      <c r="K10" s="50"/>
      <c r="L10" s="50"/>
      <c r="M10" s="50"/>
      <c r="N10" s="50"/>
      <c r="O10" s="50"/>
    </row>
    <row r="11" spans="1:15" s="51" customFormat="1" ht="15" customHeight="1" x14ac:dyDescent="0.15">
      <c r="A11" s="122"/>
      <c r="B11" s="125"/>
      <c r="C11" s="108" t="s">
        <v>467</v>
      </c>
      <c r="D11" s="102"/>
      <c r="E11" s="57"/>
      <c r="F11" s="62" t="s">
        <v>468</v>
      </c>
      <c r="G11" s="63" t="s">
        <v>507</v>
      </c>
      <c r="H11" s="64" t="s">
        <v>333</v>
      </c>
      <c r="I11" s="56"/>
      <c r="J11" s="50"/>
      <c r="K11" s="50"/>
      <c r="L11" s="50"/>
      <c r="M11" s="50"/>
      <c r="N11" s="50"/>
      <c r="O11" s="50"/>
    </row>
    <row r="12" spans="1:15" s="51" customFormat="1" ht="15" customHeight="1" x14ac:dyDescent="0.15">
      <c r="A12" s="122"/>
      <c r="B12" s="125"/>
      <c r="C12" s="108" t="s">
        <v>469</v>
      </c>
      <c r="D12" s="102"/>
      <c r="E12" s="57"/>
      <c r="F12" s="62" t="s">
        <v>468</v>
      </c>
      <c r="G12" s="63" t="s">
        <v>508</v>
      </c>
      <c r="H12" s="64" t="s">
        <v>333</v>
      </c>
      <c r="I12" s="56"/>
      <c r="J12" s="50"/>
      <c r="K12" s="50"/>
      <c r="L12" s="50"/>
      <c r="M12" s="50"/>
      <c r="N12" s="50"/>
      <c r="O12" s="50"/>
    </row>
    <row r="13" spans="1:15" s="51" customFormat="1" ht="15" customHeight="1" x14ac:dyDescent="0.15">
      <c r="A13" s="122"/>
      <c r="B13" s="125"/>
      <c r="C13" s="108" t="s">
        <v>470</v>
      </c>
      <c r="D13" s="102"/>
      <c r="E13" s="57"/>
      <c r="F13" s="62" t="s">
        <v>464</v>
      </c>
      <c r="G13" s="63" t="s">
        <v>509</v>
      </c>
      <c r="H13" s="64" t="s">
        <v>333</v>
      </c>
      <c r="I13" s="56"/>
      <c r="J13" s="50"/>
      <c r="K13" s="50"/>
      <c r="L13" s="50"/>
      <c r="M13" s="50"/>
      <c r="N13" s="50"/>
      <c r="O13" s="50"/>
    </row>
    <row r="14" spans="1:15" s="51" customFormat="1" ht="15" customHeight="1" x14ac:dyDescent="0.15">
      <c r="A14" s="122"/>
      <c r="B14" s="125"/>
      <c r="C14" s="108" t="s">
        <v>471</v>
      </c>
      <c r="D14" s="102"/>
      <c r="E14" s="57"/>
      <c r="F14" s="62" t="s">
        <v>472</v>
      </c>
      <c r="G14" s="63" t="s">
        <v>510</v>
      </c>
      <c r="H14" s="64" t="s">
        <v>333</v>
      </c>
      <c r="I14" s="56"/>
      <c r="J14" s="50"/>
      <c r="K14" s="50"/>
      <c r="L14" s="50"/>
      <c r="M14" s="50"/>
      <c r="N14" s="50"/>
      <c r="O14" s="50"/>
    </row>
    <row r="15" spans="1:15" s="51" customFormat="1" ht="15" customHeight="1" x14ac:dyDescent="0.15">
      <c r="A15" s="122"/>
      <c r="B15" s="125"/>
      <c r="C15" s="108" t="s">
        <v>473</v>
      </c>
      <c r="D15" s="102"/>
      <c r="E15" s="57"/>
      <c r="F15" s="62" t="s">
        <v>464</v>
      </c>
      <c r="G15" s="63" t="s">
        <v>511</v>
      </c>
      <c r="H15" s="64" t="s">
        <v>333</v>
      </c>
      <c r="I15" s="56"/>
      <c r="J15" s="50"/>
      <c r="K15" s="50"/>
      <c r="L15" s="50"/>
      <c r="M15" s="50"/>
      <c r="N15" s="50"/>
      <c r="O15" s="50"/>
    </row>
    <row r="16" spans="1:15" s="51" customFormat="1" ht="15" customHeight="1" x14ac:dyDescent="0.15">
      <c r="A16" s="122"/>
      <c r="B16" s="125"/>
      <c r="C16" s="108" t="s">
        <v>474</v>
      </c>
      <c r="D16" s="102"/>
      <c r="E16" s="57"/>
      <c r="F16" s="62" t="s">
        <v>464</v>
      </c>
      <c r="G16" s="63" t="s">
        <v>302</v>
      </c>
      <c r="H16" s="64" t="s">
        <v>333</v>
      </c>
      <c r="I16" s="56"/>
      <c r="J16" s="50"/>
      <c r="K16" s="50"/>
      <c r="L16" s="50"/>
      <c r="M16" s="50"/>
      <c r="N16" s="50"/>
      <c r="O16" s="50"/>
    </row>
    <row r="17" spans="1:15" s="51" customFormat="1" ht="15" customHeight="1" x14ac:dyDescent="0.15">
      <c r="A17" s="122"/>
      <c r="B17" s="125"/>
      <c r="C17" s="108" t="s">
        <v>475</v>
      </c>
      <c r="D17" s="102"/>
      <c r="E17" s="57"/>
      <c r="F17" s="62" t="s">
        <v>512</v>
      </c>
      <c r="G17" s="63">
        <v>1.2</v>
      </c>
      <c r="H17" s="64"/>
      <c r="I17" s="66" t="s">
        <v>476</v>
      </c>
      <c r="J17" s="50"/>
      <c r="K17" s="50"/>
      <c r="L17" s="50"/>
      <c r="M17" s="50"/>
      <c r="N17" s="50"/>
      <c r="O17" s="50"/>
    </row>
    <row r="18" spans="1:15" s="51" customFormat="1" ht="15" customHeight="1" x14ac:dyDescent="0.15">
      <c r="A18" s="122"/>
      <c r="B18" s="125"/>
      <c r="C18" s="108"/>
      <c r="D18" s="102"/>
      <c r="E18" s="57"/>
      <c r="F18" s="62" t="s">
        <v>513</v>
      </c>
      <c r="G18" s="63"/>
      <c r="H18" s="67"/>
      <c r="I18" s="66" t="s">
        <v>477</v>
      </c>
      <c r="J18" s="50"/>
      <c r="K18" s="50"/>
      <c r="L18" s="50"/>
      <c r="M18" s="50"/>
      <c r="N18" s="50"/>
      <c r="O18" s="50"/>
    </row>
    <row r="19" spans="1:15" s="51" customFormat="1" ht="15" customHeight="1" x14ac:dyDescent="0.15">
      <c r="A19" s="122"/>
      <c r="B19" s="125"/>
      <c r="C19" s="108"/>
      <c r="D19" s="102"/>
      <c r="E19" s="57"/>
      <c r="F19" s="62" t="s">
        <v>478</v>
      </c>
      <c r="G19" s="63"/>
      <c r="H19" s="67"/>
      <c r="I19" s="66" t="s">
        <v>479</v>
      </c>
      <c r="J19" s="50"/>
      <c r="K19" s="50"/>
      <c r="L19" s="50"/>
      <c r="M19" s="50"/>
      <c r="N19" s="50"/>
      <c r="O19" s="50"/>
    </row>
    <row r="20" spans="1:15" s="51" customFormat="1" ht="15" customHeight="1" x14ac:dyDescent="0.15">
      <c r="A20" s="122"/>
      <c r="B20" s="125"/>
      <c r="C20" s="108" t="s">
        <v>480</v>
      </c>
      <c r="D20" s="102"/>
      <c r="E20" s="57"/>
      <c r="F20" s="62" t="s">
        <v>481</v>
      </c>
      <c r="G20" s="63" t="s">
        <v>514</v>
      </c>
      <c r="H20" s="64" t="s">
        <v>333</v>
      </c>
      <c r="I20" s="56"/>
      <c r="J20" s="50"/>
      <c r="K20" s="50"/>
      <c r="L20" s="50"/>
      <c r="M20" s="50"/>
      <c r="N20" s="50"/>
      <c r="O20" s="50"/>
    </row>
    <row r="21" spans="1:15" s="51" customFormat="1" ht="15" customHeight="1" x14ac:dyDescent="0.15">
      <c r="A21" s="122"/>
      <c r="B21" s="125"/>
      <c r="C21" s="109" t="s">
        <v>482</v>
      </c>
      <c r="D21" s="110"/>
      <c r="E21" s="57"/>
      <c r="F21" s="62" t="s">
        <v>481</v>
      </c>
      <c r="G21" s="63" t="s">
        <v>515</v>
      </c>
      <c r="H21" s="64" t="s">
        <v>333</v>
      </c>
      <c r="I21" s="56"/>
      <c r="J21" s="68"/>
      <c r="K21" s="50"/>
      <c r="L21" s="50"/>
      <c r="M21" s="50"/>
      <c r="N21" s="50"/>
      <c r="O21" s="50"/>
    </row>
    <row r="22" spans="1:15" s="51" customFormat="1" ht="15" customHeight="1" x14ac:dyDescent="0.15">
      <c r="A22" s="122"/>
      <c r="B22" s="125"/>
      <c r="C22" s="109" t="s">
        <v>483</v>
      </c>
      <c r="D22" s="110"/>
      <c r="E22" s="57"/>
      <c r="F22" s="62" t="s">
        <v>481</v>
      </c>
      <c r="G22" s="63" t="s">
        <v>516</v>
      </c>
      <c r="H22" s="64" t="s">
        <v>333</v>
      </c>
      <c r="I22" s="69" t="s">
        <v>484</v>
      </c>
      <c r="J22" s="50"/>
      <c r="K22" s="50"/>
      <c r="L22" s="50"/>
      <c r="M22" s="50"/>
      <c r="N22" s="50"/>
      <c r="O22" s="50"/>
    </row>
    <row r="23" spans="1:15" s="51" customFormat="1" ht="15" customHeight="1" x14ac:dyDescent="0.15">
      <c r="A23" s="122"/>
      <c r="B23" s="125"/>
      <c r="C23" s="111" t="s">
        <v>485</v>
      </c>
      <c r="D23" s="70" t="s">
        <v>486</v>
      </c>
      <c r="E23" s="57"/>
      <c r="F23" s="62" t="s">
        <v>468</v>
      </c>
      <c r="G23" s="63" t="s">
        <v>517</v>
      </c>
      <c r="H23" s="64" t="s">
        <v>333</v>
      </c>
      <c r="I23" s="56"/>
      <c r="J23" s="50"/>
      <c r="K23" s="50"/>
      <c r="L23" s="50"/>
      <c r="M23" s="50"/>
      <c r="N23" s="50"/>
      <c r="O23" s="50"/>
    </row>
    <row r="24" spans="1:15" s="51" customFormat="1" ht="15" customHeight="1" x14ac:dyDescent="0.15">
      <c r="A24" s="122"/>
      <c r="B24" s="125"/>
      <c r="C24" s="112"/>
      <c r="D24" s="70" t="s">
        <v>487</v>
      </c>
      <c r="E24" s="57"/>
      <c r="F24" s="62" t="s">
        <v>468</v>
      </c>
      <c r="G24" s="63" t="s">
        <v>518</v>
      </c>
      <c r="H24" s="64" t="s">
        <v>333</v>
      </c>
      <c r="I24" s="56"/>
      <c r="J24" s="50"/>
      <c r="K24" s="50"/>
      <c r="L24" s="50"/>
      <c r="M24" s="50"/>
      <c r="N24" s="50"/>
      <c r="O24" s="50"/>
    </row>
    <row r="25" spans="1:15" s="51" customFormat="1" ht="15" customHeight="1" x14ac:dyDescent="0.15">
      <c r="A25" s="122"/>
      <c r="B25" s="125"/>
      <c r="C25" s="108" t="s">
        <v>488</v>
      </c>
      <c r="D25" s="102"/>
      <c r="E25" s="57"/>
      <c r="F25" s="62" t="s">
        <v>489</v>
      </c>
      <c r="G25" s="63" t="s">
        <v>519</v>
      </c>
      <c r="H25" s="64" t="s">
        <v>333</v>
      </c>
      <c r="I25" s="56"/>
      <c r="J25" s="50"/>
      <c r="K25" s="50"/>
      <c r="L25" s="50"/>
      <c r="M25" s="50"/>
      <c r="N25" s="50"/>
      <c r="O25" s="50"/>
    </row>
    <row r="26" spans="1:15" s="51" customFormat="1" ht="15" customHeight="1" x14ac:dyDescent="0.15">
      <c r="A26" s="122"/>
      <c r="B26" s="125"/>
      <c r="C26" s="108" t="s">
        <v>490</v>
      </c>
      <c r="D26" s="102"/>
      <c r="E26" s="57"/>
      <c r="F26" s="62" t="s">
        <v>491</v>
      </c>
      <c r="G26" s="63"/>
      <c r="H26" s="64"/>
      <c r="I26" s="56"/>
      <c r="J26" s="50"/>
      <c r="K26" s="50"/>
      <c r="L26" s="50"/>
      <c r="M26" s="50"/>
      <c r="N26" s="50"/>
      <c r="O26" s="50"/>
    </row>
    <row r="27" spans="1:15" s="51" customFormat="1" ht="15" customHeight="1" x14ac:dyDescent="0.15">
      <c r="A27" s="122"/>
      <c r="B27" s="125"/>
      <c r="C27" s="108" t="s">
        <v>492</v>
      </c>
      <c r="D27" s="102"/>
      <c r="E27" s="57"/>
      <c r="F27" s="62" t="s">
        <v>491</v>
      </c>
      <c r="G27" s="63"/>
      <c r="H27" s="64"/>
      <c r="I27" s="56"/>
      <c r="J27" s="50"/>
      <c r="K27" s="50"/>
      <c r="L27" s="50"/>
      <c r="M27" s="50"/>
      <c r="N27" s="50"/>
      <c r="O27" s="50"/>
    </row>
    <row r="28" spans="1:15" s="51" customFormat="1" ht="15" customHeight="1" x14ac:dyDescent="0.15">
      <c r="A28" s="122"/>
      <c r="B28" s="125"/>
      <c r="C28" s="108" t="s">
        <v>493</v>
      </c>
      <c r="D28" s="102"/>
      <c r="E28" s="57"/>
      <c r="F28" s="62" t="s">
        <v>491</v>
      </c>
      <c r="G28" s="63"/>
      <c r="H28" s="64"/>
      <c r="I28" s="56"/>
      <c r="J28" s="50"/>
      <c r="K28" s="50"/>
      <c r="L28" s="50"/>
      <c r="M28" s="50"/>
      <c r="N28" s="50"/>
      <c r="O28" s="50"/>
    </row>
    <row r="29" spans="1:15" s="51" customFormat="1" ht="15" hidden="1" customHeight="1" x14ac:dyDescent="0.15">
      <c r="A29" s="122"/>
      <c r="B29" s="125"/>
      <c r="C29" s="108" t="s">
        <v>494</v>
      </c>
      <c r="D29" s="102"/>
      <c r="E29" s="57"/>
      <c r="F29" s="62" t="s">
        <v>491</v>
      </c>
      <c r="G29" s="63"/>
      <c r="H29" s="64"/>
      <c r="I29" s="56"/>
      <c r="J29" s="50"/>
      <c r="K29" s="50"/>
      <c r="L29" s="50"/>
      <c r="M29" s="50"/>
      <c r="N29" s="50"/>
      <c r="O29" s="50"/>
    </row>
    <row r="30" spans="1:15" s="51" customFormat="1" ht="15" customHeight="1" x14ac:dyDescent="0.15">
      <c r="A30" s="123"/>
      <c r="B30" s="126"/>
      <c r="C30" s="108" t="s">
        <v>337</v>
      </c>
      <c r="D30" s="102"/>
      <c r="E30" s="57"/>
      <c r="F30" s="62"/>
      <c r="G30" s="63"/>
      <c r="H30" s="65"/>
      <c r="I30" s="56"/>
      <c r="J30" s="50"/>
      <c r="K30" s="50"/>
      <c r="L30" s="50"/>
      <c r="M30" s="50"/>
      <c r="N30" s="50"/>
      <c r="O30" s="50"/>
    </row>
    <row r="31" spans="1:15" s="51" customFormat="1" ht="15" customHeight="1" x14ac:dyDescent="0.15">
      <c r="A31" s="100" t="s">
        <v>338</v>
      </c>
      <c r="B31" s="101"/>
      <c r="C31" s="101"/>
      <c r="D31" s="102"/>
      <c r="E31" s="57"/>
      <c r="F31" s="62"/>
      <c r="G31" s="63"/>
      <c r="H31" s="65"/>
      <c r="I31" s="56"/>
      <c r="J31" s="50"/>
      <c r="K31" s="50"/>
      <c r="L31" s="50"/>
      <c r="M31" s="50"/>
      <c r="N31" s="50"/>
      <c r="O31" s="50"/>
    </row>
    <row r="32" spans="1:15" s="51" customFormat="1" ht="15" customHeight="1" x14ac:dyDescent="0.15">
      <c r="A32" s="100" t="s">
        <v>495</v>
      </c>
      <c r="B32" s="101"/>
      <c r="C32" s="101"/>
      <c r="D32" s="102"/>
      <c r="E32" s="57"/>
      <c r="F32" s="62" t="s">
        <v>496</v>
      </c>
      <c r="G32" s="63" t="s">
        <v>520</v>
      </c>
      <c r="H32" s="64" t="s">
        <v>333</v>
      </c>
      <c r="I32" s="56"/>
      <c r="J32" s="50"/>
      <c r="K32" s="50"/>
      <c r="L32" s="50"/>
      <c r="M32" s="50"/>
      <c r="N32" s="50"/>
      <c r="O32" s="50"/>
    </row>
    <row r="33" spans="1:15" s="51" customFormat="1" ht="15" customHeight="1" x14ac:dyDescent="0.15">
      <c r="A33" s="100" t="s">
        <v>497</v>
      </c>
      <c r="B33" s="101"/>
      <c r="C33" s="101"/>
      <c r="D33" s="102"/>
      <c r="E33" s="57"/>
      <c r="F33" s="62" t="s">
        <v>498</v>
      </c>
      <c r="G33" s="63" t="s">
        <v>521</v>
      </c>
      <c r="H33" s="64" t="s">
        <v>333</v>
      </c>
      <c r="I33" s="56"/>
      <c r="J33" s="50"/>
      <c r="K33" s="50"/>
      <c r="L33" s="50"/>
      <c r="M33" s="50"/>
      <c r="N33" s="50"/>
      <c r="O33" s="50"/>
    </row>
    <row r="34" spans="1:15" s="51" customFormat="1" ht="15" customHeight="1" x14ac:dyDescent="0.15">
      <c r="A34" s="100" t="s">
        <v>499</v>
      </c>
      <c r="B34" s="101"/>
      <c r="C34" s="101"/>
      <c r="D34" s="102"/>
      <c r="E34" s="57"/>
      <c r="F34" s="62" t="s">
        <v>491</v>
      </c>
      <c r="G34" s="63"/>
      <c r="H34" s="64"/>
      <c r="I34" s="56"/>
      <c r="J34" s="50"/>
      <c r="K34" s="50"/>
      <c r="L34" s="50"/>
      <c r="M34" s="50"/>
      <c r="N34" s="50"/>
      <c r="O34" s="50"/>
    </row>
    <row r="35" spans="1:15" s="51" customFormat="1" ht="15" customHeight="1" x14ac:dyDescent="0.15">
      <c r="A35" s="100" t="s">
        <v>500</v>
      </c>
      <c r="B35" s="101"/>
      <c r="C35" s="101"/>
      <c r="D35" s="102"/>
      <c r="E35" s="57"/>
      <c r="F35" s="62"/>
      <c r="G35" s="71"/>
      <c r="H35" s="72"/>
      <c r="I35" s="73"/>
      <c r="J35" s="50"/>
      <c r="K35" s="50"/>
      <c r="L35" s="50"/>
      <c r="M35" s="50"/>
      <c r="N35" s="50"/>
      <c r="O35" s="50"/>
    </row>
    <row r="36" spans="1:15" s="51" customFormat="1" ht="15" customHeight="1" x14ac:dyDescent="0.15">
      <c r="A36" s="100" t="s">
        <v>501</v>
      </c>
      <c r="B36" s="101"/>
      <c r="C36" s="101"/>
      <c r="D36" s="102"/>
      <c r="E36" s="57"/>
      <c r="F36" s="62"/>
      <c r="G36" s="74"/>
      <c r="H36" s="54"/>
      <c r="I36" s="56"/>
      <c r="J36" s="50"/>
      <c r="K36" s="50"/>
      <c r="L36" s="50"/>
      <c r="M36" s="50"/>
      <c r="N36" s="50"/>
      <c r="O36" s="50"/>
    </row>
    <row r="37" spans="1:15" s="51" customFormat="1" ht="15" customHeight="1" x14ac:dyDescent="0.15">
      <c r="A37" s="100" t="s">
        <v>502</v>
      </c>
      <c r="B37" s="101"/>
      <c r="C37" s="101"/>
      <c r="D37" s="102"/>
      <c r="E37" s="57"/>
      <c r="F37" s="62"/>
      <c r="G37" s="71"/>
      <c r="H37" s="72"/>
      <c r="I37" s="75"/>
      <c r="J37" s="50"/>
      <c r="K37" s="50"/>
      <c r="L37" s="50"/>
      <c r="M37" s="50"/>
      <c r="N37" s="50"/>
      <c r="O37" s="50"/>
    </row>
    <row r="38" spans="1:15" s="51" customFormat="1" ht="15" customHeight="1" x14ac:dyDescent="0.15">
      <c r="A38" s="100" t="s">
        <v>503</v>
      </c>
      <c r="B38" s="101"/>
      <c r="C38" s="101"/>
      <c r="D38" s="102"/>
      <c r="E38" s="57"/>
      <c r="F38" s="62"/>
      <c r="G38" s="71"/>
      <c r="H38" s="72"/>
      <c r="I38" s="75"/>
      <c r="J38" s="50"/>
      <c r="K38" s="50"/>
      <c r="L38" s="50"/>
      <c r="M38" s="50"/>
      <c r="N38" s="50"/>
      <c r="O38" s="50"/>
    </row>
    <row r="39" spans="1:15" s="51" customFormat="1" ht="15" customHeight="1" x14ac:dyDescent="0.15">
      <c r="A39" s="103" t="s">
        <v>504</v>
      </c>
      <c r="B39" s="104"/>
      <c r="C39" s="104"/>
      <c r="D39" s="105"/>
      <c r="E39" s="76"/>
      <c r="F39" s="77"/>
      <c r="G39" s="78"/>
      <c r="H39" s="79"/>
      <c r="I39" s="80"/>
      <c r="J39" s="50"/>
      <c r="K39" s="50"/>
      <c r="L39" s="50"/>
      <c r="M39" s="50"/>
      <c r="N39" s="50"/>
      <c r="O39" s="50"/>
    </row>
    <row r="40" spans="1:15" s="85" customFormat="1" x14ac:dyDescent="0.15">
      <c r="A40" s="44"/>
      <c r="B40" s="44"/>
      <c r="C40" s="44"/>
      <c r="D40" s="81"/>
      <c r="E40" s="82"/>
      <c r="F40" s="81"/>
      <c r="G40" s="83"/>
      <c r="H40" s="84"/>
      <c r="I40" s="72"/>
      <c r="J40" s="43"/>
      <c r="K40" s="43"/>
      <c r="L40" s="43"/>
      <c r="M40" s="43"/>
      <c r="N40" s="43"/>
      <c r="O40" s="43"/>
    </row>
    <row r="41" spans="1:15" s="85" customFormat="1" x14ac:dyDescent="0.15">
      <c r="A41" s="44"/>
      <c r="B41" s="44"/>
      <c r="C41" s="44"/>
      <c r="D41" s="86"/>
      <c r="E41" s="87"/>
      <c r="F41" s="87"/>
      <c r="G41" s="88"/>
      <c r="H41" s="44"/>
      <c r="I41" s="44"/>
      <c r="J41" s="43"/>
      <c r="K41" s="43"/>
      <c r="L41" s="43"/>
      <c r="M41" s="43"/>
      <c r="N41" s="43"/>
      <c r="O41" s="43"/>
    </row>
    <row r="42" spans="1:15" s="85" customFormat="1" x14ac:dyDescent="0.15">
      <c r="A42" s="44"/>
      <c r="B42" s="44"/>
      <c r="C42" s="44"/>
      <c r="D42" s="86"/>
      <c r="E42" s="87"/>
      <c r="F42" s="87"/>
      <c r="G42" s="88"/>
      <c r="H42" s="44"/>
      <c r="I42" s="44"/>
      <c r="J42" s="43"/>
      <c r="K42" s="43"/>
      <c r="L42" s="43"/>
      <c r="M42" s="43"/>
      <c r="N42" s="43"/>
      <c r="O42" s="43"/>
    </row>
    <row r="43" spans="1:15" s="85" customFormat="1" x14ac:dyDescent="0.15">
      <c r="A43" s="44"/>
      <c r="B43" s="44"/>
      <c r="C43" s="44"/>
      <c r="D43" s="89"/>
      <c r="E43" s="90"/>
      <c r="F43" s="90"/>
      <c r="G43" s="88"/>
      <c r="H43" s="44"/>
      <c r="I43" s="44"/>
      <c r="J43" s="43"/>
      <c r="K43" s="43"/>
      <c r="L43" s="43"/>
      <c r="M43" s="43"/>
      <c r="N43" s="43"/>
      <c r="O43" s="43"/>
    </row>
    <row r="44" spans="1:15" s="85" customFormat="1" x14ac:dyDescent="0.15">
      <c r="A44" s="44"/>
      <c r="B44" s="44"/>
      <c r="C44" s="44"/>
      <c r="D44" s="86"/>
      <c r="E44" s="87"/>
      <c r="F44" s="87"/>
      <c r="G44" s="88"/>
      <c r="H44" s="44"/>
      <c r="I44" s="44"/>
      <c r="J44" s="43"/>
      <c r="K44" s="43"/>
      <c r="L44" s="43"/>
      <c r="M44" s="43"/>
      <c r="N44" s="43"/>
      <c r="O44" s="43"/>
    </row>
    <row r="45" spans="1:15" s="85" customFormat="1" x14ac:dyDescent="0.15">
      <c r="A45" s="44"/>
      <c r="B45" s="44"/>
      <c r="C45" s="44"/>
      <c r="D45" s="86"/>
      <c r="E45" s="87"/>
      <c r="F45" s="87"/>
      <c r="G45" s="88"/>
      <c r="H45" s="44"/>
      <c r="I45" s="44"/>
      <c r="J45" s="43"/>
      <c r="K45" s="43"/>
      <c r="L45" s="43"/>
      <c r="M45" s="43"/>
      <c r="N45" s="43"/>
      <c r="O45" s="43"/>
    </row>
    <row r="46" spans="1:15" s="85" customFormat="1" x14ac:dyDescent="0.15">
      <c r="A46" s="44"/>
      <c r="B46" s="44"/>
      <c r="C46" s="44"/>
      <c r="D46" s="86"/>
      <c r="E46" s="91"/>
      <c r="F46" s="87"/>
      <c r="G46" s="88"/>
      <c r="H46" s="44"/>
      <c r="I46" s="44"/>
      <c r="J46" s="43"/>
      <c r="K46" s="43"/>
      <c r="L46" s="43"/>
      <c r="M46" s="43"/>
      <c r="N46" s="43"/>
      <c r="O46" s="43"/>
    </row>
    <row r="47" spans="1:15" x14ac:dyDescent="0.15">
      <c r="A47" s="106"/>
      <c r="B47" s="106"/>
      <c r="C47" s="88"/>
      <c r="D47" s="86"/>
      <c r="E47" s="92"/>
      <c r="F47" s="87"/>
      <c r="G47" s="88"/>
    </row>
    <row r="48" spans="1:15" ht="15" customHeight="1" x14ac:dyDescent="0.15">
      <c r="A48" s="107"/>
      <c r="B48" s="107"/>
      <c r="C48" s="93"/>
      <c r="D48" s="94"/>
      <c r="E48" s="95"/>
      <c r="F48" s="95"/>
      <c r="G48" s="88"/>
    </row>
    <row r="49" spans="1:15" x14ac:dyDescent="0.15">
      <c r="A49" s="99"/>
      <c r="B49" s="99"/>
      <c r="C49" s="85"/>
      <c r="D49" s="86"/>
      <c r="E49" s="96"/>
      <c r="F49" s="95"/>
      <c r="G49" s="88"/>
    </row>
    <row r="50" spans="1:15" x14ac:dyDescent="0.15">
      <c r="D50" s="86"/>
      <c r="E50" s="96"/>
      <c r="G50" s="88"/>
    </row>
    <row r="51" spans="1:15" x14ac:dyDescent="0.15">
      <c r="E51" s="87"/>
      <c r="G51" s="88"/>
    </row>
    <row r="52" spans="1:15" s="85" customFormat="1" x14ac:dyDescent="0.15">
      <c r="A52" s="44"/>
      <c r="B52" s="44"/>
      <c r="C52" s="44"/>
      <c r="D52" s="44"/>
      <c r="E52" s="97"/>
      <c r="F52" s="98"/>
      <c r="H52" s="44"/>
      <c r="I52" s="44"/>
      <c r="J52" s="43"/>
      <c r="K52" s="43"/>
      <c r="L52" s="43"/>
      <c r="M52" s="43"/>
      <c r="N52" s="43"/>
      <c r="O52" s="43"/>
    </row>
  </sheetData>
  <mergeCells count="44">
    <mergeCell ref="A2:D3"/>
    <mergeCell ref="E2:E3"/>
    <mergeCell ref="F2:H3"/>
    <mergeCell ref="I2:I3"/>
    <mergeCell ref="A4:A30"/>
    <mergeCell ref="B4:B6"/>
    <mergeCell ref="C4:D4"/>
    <mergeCell ref="C5:D5"/>
    <mergeCell ref="C6:D6"/>
    <mergeCell ref="B7:B9"/>
    <mergeCell ref="C7:D7"/>
    <mergeCell ref="C8:D8"/>
    <mergeCell ref="C9:D9"/>
    <mergeCell ref="B10:B30"/>
    <mergeCell ref="C10:D10"/>
    <mergeCell ref="C11:D11"/>
    <mergeCell ref="C12:D12"/>
    <mergeCell ref="C13:D13"/>
    <mergeCell ref="C14:D14"/>
    <mergeCell ref="C15:D15"/>
    <mergeCell ref="C30:D30"/>
    <mergeCell ref="C16:D16"/>
    <mergeCell ref="C17:D19"/>
    <mergeCell ref="C20:D20"/>
    <mergeCell ref="C21:D21"/>
    <mergeCell ref="C22:D22"/>
    <mergeCell ref="C23:C24"/>
    <mergeCell ref="C25:D25"/>
    <mergeCell ref="C26:D26"/>
    <mergeCell ref="C27:D27"/>
    <mergeCell ref="C28:D28"/>
    <mergeCell ref="C29:D29"/>
    <mergeCell ref="A31:D31"/>
    <mergeCell ref="A32:D32"/>
    <mergeCell ref="A33:D33"/>
    <mergeCell ref="A34:D34"/>
    <mergeCell ref="A35:D35"/>
    <mergeCell ref="A49:B49"/>
    <mergeCell ref="A36:D36"/>
    <mergeCell ref="A37:D37"/>
    <mergeCell ref="A38:D38"/>
    <mergeCell ref="A39:D39"/>
    <mergeCell ref="A47:B47"/>
    <mergeCell ref="A48:B48"/>
  </mergeCells>
  <phoneticPr fontId="5" type="noConversion"/>
  <printOptions horizontalCentered="1" verticalCentered="1"/>
  <pageMargins left="0.39370078740157483" right="0.39370078740157483" top="0" bottom="0" header="7.874015748031496E-2" footer="0"/>
  <pageSetup paperSize="9" scale="90" orientation="landscape" r:id="rId1"/>
  <headerFooter alignWithMargins="0">
    <oddHeader xml:space="preserve">&amp;L
&amp;C&amp;"굴림체,굵게"&amp;16 
 &amp;"바탕체,굵게"&amp;14
</oddHeader>
  </headerFooter>
  <rowBreaks count="1" manualBreakCount="1">
    <brk id="3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245"/>
  <sheetViews>
    <sheetView zoomScale="90" zoomScaleNormal="90" workbookViewId="0">
      <pane ySplit="2" topLeftCell="A3" activePane="bottomLeft" state="frozenSplit"/>
      <selection pane="bottomLeft" activeCell="B1" sqref="B1:B2"/>
    </sheetView>
  </sheetViews>
  <sheetFormatPr defaultColWidth="9.125" defaultRowHeight="16.5" x14ac:dyDescent="0.3"/>
  <cols>
    <col min="1" max="1" width="10" style="1" customWidth="1"/>
    <col min="2" max="3" width="24.25" style="1" customWidth="1"/>
    <col min="4" max="4" width="10" style="1" customWidth="1"/>
    <col min="5" max="5" width="5.5" style="1" customWidth="1"/>
    <col min="6" max="6" width="10" style="1" customWidth="1"/>
    <col min="7" max="7" width="11.5" style="1" customWidth="1"/>
    <col min="8" max="8" width="10" style="1" customWidth="1"/>
    <col min="9" max="9" width="11.5" style="1" customWidth="1"/>
    <col min="10" max="10" width="10" style="1" customWidth="1"/>
    <col min="11" max="11" width="11.5" style="1" customWidth="1"/>
    <col min="12" max="12" width="10" style="1" customWidth="1"/>
    <col min="13" max="13" width="11.5" style="1" customWidth="1"/>
    <col min="14" max="14" width="7.625" style="1" customWidth="1"/>
    <col min="15" max="16384" width="9.125" style="1"/>
  </cols>
  <sheetData>
    <row r="1" spans="1:14" ht="30.6" customHeight="1" x14ac:dyDescent="0.3">
      <c r="A1" s="135" t="s">
        <v>254</v>
      </c>
      <c r="B1" s="135" t="s">
        <v>1</v>
      </c>
      <c r="C1" s="135" t="s">
        <v>2</v>
      </c>
      <c r="D1" s="135" t="s">
        <v>255</v>
      </c>
      <c r="E1" s="135" t="s">
        <v>3</v>
      </c>
      <c r="F1" s="130" t="s">
        <v>4</v>
      </c>
      <c r="G1" s="136"/>
      <c r="H1" s="130" t="s">
        <v>5</v>
      </c>
      <c r="I1" s="136"/>
      <c r="J1" s="130" t="s">
        <v>6</v>
      </c>
      <c r="K1" s="136"/>
      <c r="L1" s="130" t="s">
        <v>7</v>
      </c>
      <c r="M1" s="136"/>
      <c r="N1" s="130" t="s">
        <v>8</v>
      </c>
    </row>
    <row r="2" spans="1:14" ht="30.6" customHeight="1" x14ac:dyDescent="0.3">
      <c r="A2" s="136"/>
      <c r="B2" s="136"/>
      <c r="C2" s="136"/>
      <c r="D2" s="136"/>
      <c r="E2" s="136"/>
      <c r="F2" s="2" t="s">
        <v>188</v>
      </c>
      <c r="G2" s="2" t="s">
        <v>256</v>
      </c>
      <c r="H2" s="2" t="s">
        <v>188</v>
      </c>
      <c r="I2" s="2" t="s">
        <v>256</v>
      </c>
      <c r="J2" s="2" t="s">
        <v>188</v>
      </c>
      <c r="K2" s="2" t="s">
        <v>256</v>
      </c>
      <c r="L2" s="2" t="s">
        <v>188</v>
      </c>
      <c r="M2" s="2" t="s">
        <v>256</v>
      </c>
      <c r="N2" s="131"/>
    </row>
    <row r="3" spans="1:14" ht="30.6" customHeight="1" x14ac:dyDescent="0.3">
      <c r="A3" s="10"/>
      <c r="B3" s="10" t="s">
        <v>257</v>
      </c>
      <c r="C3" s="11"/>
      <c r="D3" s="13"/>
      <c r="E3" s="8"/>
      <c r="F3" s="5"/>
      <c r="G3" s="18"/>
      <c r="H3" s="6"/>
      <c r="I3" s="19"/>
      <c r="J3" s="6"/>
      <c r="K3" s="25"/>
      <c r="L3" s="7"/>
      <c r="M3" s="25"/>
      <c r="N3" s="8"/>
    </row>
    <row r="4" spans="1:14" ht="30.6" customHeight="1" x14ac:dyDescent="0.3">
      <c r="A4" s="10" t="s">
        <v>184</v>
      </c>
      <c r="B4" s="10" t="s">
        <v>258</v>
      </c>
      <c r="C4" s="11"/>
      <c r="D4" s="13"/>
      <c r="E4" s="8"/>
      <c r="F4" s="5"/>
      <c r="G4" s="18"/>
      <c r="H4" s="6"/>
      <c r="I4" s="19"/>
      <c r="J4" s="6"/>
      <c r="K4" s="25"/>
      <c r="L4" s="7"/>
      <c r="M4" s="25"/>
      <c r="N4" s="8"/>
    </row>
    <row r="5" spans="1:14" ht="30.6" customHeight="1" x14ac:dyDescent="0.3">
      <c r="A5" s="10" t="s">
        <v>259</v>
      </c>
      <c r="B5" s="10" t="s">
        <v>260</v>
      </c>
      <c r="C5" s="11"/>
      <c r="D5" s="13"/>
      <c r="E5" s="8"/>
      <c r="F5" s="5"/>
      <c r="G5" s="18"/>
      <c r="H5" s="6"/>
      <c r="I5" s="19"/>
      <c r="J5" s="6"/>
      <c r="K5" s="25"/>
      <c r="L5" s="7"/>
      <c r="M5" s="25"/>
      <c r="N5" s="8"/>
    </row>
    <row r="6" spans="1:14" ht="30.6" customHeight="1" x14ac:dyDescent="0.3">
      <c r="A6" s="3" t="s">
        <v>261</v>
      </c>
      <c r="B6" s="3" t="s">
        <v>262</v>
      </c>
      <c r="C6" s="12"/>
      <c r="D6" s="13"/>
      <c r="E6" s="8"/>
      <c r="F6" s="5"/>
      <c r="G6" s="18"/>
      <c r="H6" s="6"/>
      <c r="I6" s="19"/>
      <c r="J6" s="6"/>
      <c r="K6" s="25"/>
      <c r="L6" s="7"/>
      <c r="M6" s="25"/>
      <c r="N6" s="8"/>
    </row>
    <row r="7" spans="1:14" ht="30.6" customHeight="1" x14ac:dyDescent="0.3">
      <c r="A7" s="3"/>
      <c r="B7" s="3" t="s">
        <v>138</v>
      </c>
      <c r="C7" s="12" t="s">
        <v>139</v>
      </c>
      <c r="D7" s="14">
        <v>3</v>
      </c>
      <c r="E7" s="8" t="s">
        <v>9</v>
      </c>
      <c r="F7" s="16"/>
      <c r="G7" s="19"/>
      <c r="H7" s="21"/>
      <c r="I7" s="6"/>
      <c r="J7" s="24"/>
      <c r="K7" s="6"/>
      <c r="L7" s="26"/>
      <c r="M7" s="7"/>
      <c r="N7" s="8"/>
    </row>
    <row r="8" spans="1:14" ht="30.6" customHeight="1" x14ac:dyDescent="0.3">
      <c r="A8" s="10" t="s">
        <v>263</v>
      </c>
      <c r="B8" s="10" t="s">
        <v>264</v>
      </c>
      <c r="C8" s="11"/>
      <c r="D8" s="13"/>
      <c r="E8" s="8"/>
      <c r="F8" s="5"/>
      <c r="G8" s="18"/>
      <c r="H8" s="6"/>
      <c r="I8" s="19"/>
      <c r="J8" s="6"/>
      <c r="K8" s="25"/>
      <c r="L8" s="7"/>
      <c r="M8" s="25"/>
      <c r="N8" s="8"/>
    </row>
    <row r="9" spans="1:14" ht="30.6" customHeight="1" x14ac:dyDescent="0.3">
      <c r="A9" s="3"/>
      <c r="B9" s="3" t="s">
        <v>265</v>
      </c>
      <c r="C9" s="12"/>
      <c r="D9" s="14">
        <v>910</v>
      </c>
      <c r="E9" s="8" t="s">
        <v>9</v>
      </c>
      <c r="F9" s="16"/>
      <c r="G9" s="19"/>
      <c r="H9" s="21"/>
      <c r="I9" s="6"/>
      <c r="J9" s="24"/>
      <c r="K9" s="6"/>
      <c r="L9" s="26"/>
      <c r="M9" s="7"/>
      <c r="N9" s="8"/>
    </row>
    <row r="10" spans="1:14" ht="30.6" customHeight="1" x14ac:dyDescent="0.3">
      <c r="A10" s="3"/>
      <c r="B10" s="3" t="s">
        <v>132</v>
      </c>
      <c r="C10" s="12" t="s">
        <v>133</v>
      </c>
      <c r="D10" s="14">
        <v>36</v>
      </c>
      <c r="E10" s="8" t="s">
        <v>36</v>
      </c>
      <c r="F10" s="16"/>
      <c r="G10" s="19"/>
      <c r="H10" s="21"/>
      <c r="I10" s="6"/>
      <c r="J10" s="24"/>
      <c r="K10" s="6"/>
      <c r="L10" s="26"/>
      <c r="M10" s="7"/>
      <c r="N10" s="8"/>
    </row>
    <row r="11" spans="1:14" ht="30.6" customHeight="1" x14ac:dyDescent="0.3">
      <c r="A11" s="3"/>
      <c r="B11" s="3" t="s">
        <v>148</v>
      </c>
      <c r="C11" s="12" t="s">
        <v>133</v>
      </c>
      <c r="D11" s="14">
        <v>142</v>
      </c>
      <c r="E11" s="8" t="s">
        <v>36</v>
      </c>
      <c r="F11" s="16"/>
      <c r="G11" s="19"/>
      <c r="H11" s="21"/>
      <c r="I11" s="6"/>
      <c r="J11" s="24"/>
      <c r="K11" s="6"/>
      <c r="L11" s="26"/>
      <c r="M11" s="7"/>
      <c r="N11" s="8"/>
    </row>
    <row r="12" spans="1:14" ht="30.6" customHeight="1" x14ac:dyDescent="0.3">
      <c r="A12" s="3"/>
      <c r="B12" s="3" t="s">
        <v>165</v>
      </c>
      <c r="C12" s="12" t="s">
        <v>166</v>
      </c>
      <c r="D12" s="14">
        <v>36</v>
      </c>
      <c r="E12" s="8" t="s">
        <v>36</v>
      </c>
      <c r="F12" s="16"/>
      <c r="G12" s="19"/>
      <c r="H12" s="21"/>
      <c r="I12" s="6"/>
      <c r="J12" s="24"/>
      <c r="K12" s="6"/>
      <c r="L12" s="26"/>
      <c r="M12" s="7"/>
      <c r="N12" s="8"/>
    </row>
    <row r="13" spans="1:14" ht="30.6" customHeight="1" x14ac:dyDescent="0.3">
      <c r="A13" s="3"/>
      <c r="B13" s="3" t="s">
        <v>170</v>
      </c>
      <c r="C13" s="12" t="s">
        <v>166</v>
      </c>
      <c r="D13" s="14">
        <v>142</v>
      </c>
      <c r="E13" s="8" t="s">
        <v>36</v>
      </c>
      <c r="F13" s="16"/>
      <c r="G13" s="19"/>
      <c r="H13" s="21"/>
      <c r="I13" s="6"/>
      <c r="J13" s="24"/>
      <c r="K13" s="6"/>
      <c r="L13" s="26"/>
      <c r="M13" s="7"/>
      <c r="N13" s="8"/>
    </row>
    <row r="14" spans="1:14" ht="30.6" customHeight="1" x14ac:dyDescent="0.3">
      <c r="A14" s="3"/>
      <c r="B14" s="3" t="s">
        <v>83</v>
      </c>
      <c r="C14" s="12" t="s">
        <v>84</v>
      </c>
      <c r="D14" s="14">
        <v>178</v>
      </c>
      <c r="E14" s="8" t="s">
        <v>36</v>
      </c>
      <c r="F14" s="16"/>
      <c r="G14" s="19"/>
      <c r="H14" s="21"/>
      <c r="I14" s="6"/>
      <c r="J14" s="24"/>
      <c r="K14" s="6"/>
      <c r="L14" s="26"/>
      <c r="M14" s="7"/>
      <c r="N14" s="8"/>
    </row>
    <row r="15" spans="1:14" ht="30.6" customHeight="1" x14ac:dyDescent="0.3">
      <c r="A15" s="3"/>
      <c r="B15" s="3" t="s">
        <v>157</v>
      </c>
      <c r="C15" s="12" t="s">
        <v>158</v>
      </c>
      <c r="D15" s="14">
        <v>36</v>
      </c>
      <c r="E15" s="8" t="s">
        <v>36</v>
      </c>
      <c r="F15" s="16"/>
      <c r="G15" s="19"/>
      <c r="H15" s="21"/>
      <c r="I15" s="6"/>
      <c r="J15" s="24"/>
      <c r="K15" s="6"/>
      <c r="L15" s="26"/>
      <c r="M15" s="7"/>
      <c r="N15" s="8"/>
    </row>
    <row r="16" spans="1:14" ht="30.6" customHeight="1" x14ac:dyDescent="0.3">
      <c r="A16" s="3"/>
      <c r="B16" s="3" t="s">
        <v>155</v>
      </c>
      <c r="C16" s="12" t="s">
        <v>156</v>
      </c>
      <c r="D16" s="14">
        <v>523</v>
      </c>
      <c r="E16" s="8" t="s">
        <v>36</v>
      </c>
      <c r="F16" s="16"/>
      <c r="G16" s="19"/>
      <c r="H16" s="21"/>
      <c r="I16" s="6"/>
      <c r="J16" s="24"/>
      <c r="K16" s="6"/>
      <c r="L16" s="26"/>
      <c r="M16" s="7"/>
      <c r="N16" s="8"/>
    </row>
    <row r="17" spans="1:14" ht="30.6" customHeight="1" x14ac:dyDescent="0.3">
      <c r="A17" s="3"/>
      <c r="B17" s="3" t="s">
        <v>155</v>
      </c>
      <c r="C17" s="12" t="s">
        <v>102</v>
      </c>
      <c r="D17" s="14">
        <v>1</v>
      </c>
      <c r="E17" s="8" t="s">
        <v>36</v>
      </c>
      <c r="F17" s="16"/>
      <c r="G17" s="19"/>
      <c r="H17" s="21"/>
      <c r="I17" s="6"/>
      <c r="J17" s="24"/>
      <c r="K17" s="6"/>
      <c r="L17" s="26"/>
      <c r="M17" s="7"/>
      <c r="N17" s="8"/>
    </row>
    <row r="18" spans="1:14" ht="30.6" customHeight="1" x14ac:dyDescent="0.3">
      <c r="A18" s="3"/>
      <c r="B18" s="3" t="s">
        <v>101</v>
      </c>
      <c r="C18" s="12" t="s">
        <v>102</v>
      </c>
      <c r="D18" s="14">
        <v>41</v>
      </c>
      <c r="E18" s="8" t="s">
        <v>36</v>
      </c>
      <c r="F18" s="16"/>
      <c r="G18" s="19"/>
      <c r="H18" s="21"/>
      <c r="I18" s="6"/>
      <c r="J18" s="24"/>
      <c r="K18" s="6"/>
      <c r="L18" s="26"/>
      <c r="M18" s="7"/>
      <c r="N18" s="8"/>
    </row>
    <row r="19" spans="1:14" ht="30.6" customHeight="1" x14ac:dyDescent="0.3">
      <c r="A19" s="3"/>
      <c r="B19" s="3" t="s">
        <v>93</v>
      </c>
      <c r="C19" s="12" t="s">
        <v>94</v>
      </c>
      <c r="D19" s="14">
        <v>292</v>
      </c>
      <c r="E19" s="8" t="s">
        <v>36</v>
      </c>
      <c r="F19" s="16"/>
      <c r="G19" s="19"/>
      <c r="H19" s="21"/>
      <c r="I19" s="6"/>
      <c r="J19" s="24"/>
      <c r="K19" s="6"/>
      <c r="L19" s="26"/>
      <c r="M19" s="7"/>
      <c r="N19" s="8"/>
    </row>
    <row r="20" spans="1:14" ht="30.6" customHeight="1" x14ac:dyDescent="0.3">
      <c r="A20" s="3"/>
      <c r="B20" s="3" t="s">
        <v>99</v>
      </c>
      <c r="C20" s="12" t="s">
        <v>100</v>
      </c>
      <c r="D20" s="14">
        <v>146</v>
      </c>
      <c r="E20" s="8" t="s">
        <v>36</v>
      </c>
      <c r="F20" s="16"/>
      <c r="G20" s="19"/>
      <c r="H20" s="21"/>
      <c r="I20" s="6"/>
      <c r="J20" s="24"/>
      <c r="K20" s="6"/>
      <c r="L20" s="26"/>
      <c r="M20" s="7"/>
      <c r="N20" s="8"/>
    </row>
    <row r="21" spans="1:14" ht="30.6" customHeight="1" x14ac:dyDescent="0.3">
      <c r="A21" s="3"/>
      <c r="B21" s="3" t="s">
        <v>181</v>
      </c>
      <c r="C21" s="12" t="s">
        <v>182</v>
      </c>
      <c r="D21" s="14">
        <v>523</v>
      </c>
      <c r="E21" s="8" t="s">
        <v>36</v>
      </c>
      <c r="F21" s="16"/>
      <c r="G21" s="19"/>
      <c r="H21" s="21"/>
      <c r="I21" s="6"/>
      <c r="J21" s="24"/>
      <c r="K21" s="6"/>
      <c r="L21" s="26"/>
      <c r="M21" s="7"/>
      <c r="N21" s="8"/>
    </row>
    <row r="22" spans="1:14" ht="30.6" customHeight="1" x14ac:dyDescent="0.3">
      <c r="A22" s="3"/>
      <c r="B22" s="3" t="s">
        <v>181</v>
      </c>
      <c r="C22" s="12" t="s">
        <v>183</v>
      </c>
      <c r="D22" s="14">
        <v>1</v>
      </c>
      <c r="E22" s="8" t="s">
        <v>36</v>
      </c>
      <c r="F22" s="16"/>
      <c r="G22" s="19"/>
      <c r="H22" s="21"/>
      <c r="I22" s="6"/>
      <c r="J22" s="24"/>
      <c r="K22" s="6"/>
      <c r="L22" s="26"/>
      <c r="M22" s="7"/>
      <c r="N22" s="8"/>
    </row>
    <row r="23" spans="1:14" ht="30.6" customHeight="1" x14ac:dyDescent="0.3">
      <c r="A23" s="3"/>
      <c r="B23" s="3" t="s">
        <v>175</v>
      </c>
      <c r="C23" s="12" t="s">
        <v>176</v>
      </c>
      <c r="D23" s="14">
        <v>297</v>
      </c>
      <c r="E23" s="8" t="s">
        <v>36</v>
      </c>
      <c r="F23" s="16"/>
      <c r="G23" s="19"/>
      <c r="H23" s="21"/>
      <c r="I23" s="6"/>
      <c r="J23" s="24"/>
      <c r="K23" s="6"/>
      <c r="L23" s="26"/>
      <c r="M23" s="7"/>
      <c r="N23" s="8"/>
    </row>
    <row r="24" spans="1:14" ht="30.6" customHeight="1" x14ac:dyDescent="0.3">
      <c r="A24" s="3"/>
      <c r="B24" s="3" t="s">
        <v>120</v>
      </c>
      <c r="C24" s="12" t="s">
        <v>121</v>
      </c>
      <c r="D24" s="14">
        <v>226</v>
      </c>
      <c r="E24" s="8" t="s">
        <v>36</v>
      </c>
      <c r="F24" s="16"/>
      <c r="G24" s="19"/>
      <c r="H24" s="21"/>
      <c r="I24" s="6"/>
      <c r="J24" s="24"/>
      <c r="K24" s="6"/>
      <c r="L24" s="26"/>
      <c r="M24" s="7"/>
      <c r="N24" s="8"/>
    </row>
    <row r="25" spans="1:14" ht="30.6" customHeight="1" x14ac:dyDescent="0.3">
      <c r="A25" s="10" t="s">
        <v>266</v>
      </c>
      <c r="B25" s="10" t="s">
        <v>267</v>
      </c>
      <c r="C25" s="11"/>
      <c r="D25" s="13"/>
      <c r="E25" s="8"/>
      <c r="F25" s="5"/>
      <c r="G25" s="18"/>
      <c r="H25" s="6"/>
      <c r="I25" s="19"/>
      <c r="J25" s="6"/>
      <c r="K25" s="25"/>
      <c r="L25" s="7"/>
      <c r="M25" s="25"/>
      <c r="N25" s="8"/>
    </row>
    <row r="26" spans="1:14" ht="30.6" customHeight="1" x14ac:dyDescent="0.3">
      <c r="A26" s="3" t="s">
        <v>270</v>
      </c>
      <c r="B26" s="3" t="s">
        <v>271</v>
      </c>
      <c r="C26" s="12"/>
      <c r="D26" s="13"/>
      <c r="E26" s="8"/>
      <c r="F26" s="5"/>
      <c r="G26" s="18"/>
      <c r="H26" s="6"/>
      <c r="I26" s="19"/>
      <c r="J26" s="6"/>
      <c r="K26" s="25"/>
      <c r="L26" s="7"/>
      <c r="M26" s="25"/>
      <c r="N26" s="8"/>
    </row>
    <row r="27" spans="1:14" ht="30.6" customHeight="1" x14ac:dyDescent="0.3">
      <c r="A27" s="3"/>
      <c r="B27" s="3" t="s">
        <v>31</v>
      </c>
      <c r="C27" s="12" t="s">
        <v>33</v>
      </c>
      <c r="D27" s="14">
        <v>74</v>
      </c>
      <c r="E27" s="8" t="s">
        <v>34</v>
      </c>
      <c r="F27" s="16"/>
      <c r="G27" s="19"/>
      <c r="H27" s="21"/>
      <c r="I27" s="6"/>
      <c r="J27" s="24"/>
      <c r="K27" s="6"/>
      <c r="L27" s="26"/>
      <c r="M27" s="7"/>
      <c r="N27" s="8"/>
    </row>
    <row r="28" spans="1:14" ht="30.6" customHeight="1" x14ac:dyDescent="0.3">
      <c r="A28" s="3"/>
      <c r="B28" s="3" t="s">
        <v>31</v>
      </c>
      <c r="C28" s="12" t="s">
        <v>32</v>
      </c>
      <c r="D28" s="14">
        <v>64</v>
      </c>
      <c r="E28" s="8" t="s">
        <v>17</v>
      </c>
      <c r="F28" s="16"/>
      <c r="G28" s="19"/>
      <c r="H28" s="21"/>
      <c r="I28" s="6"/>
      <c r="J28" s="24"/>
      <c r="K28" s="6"/>
      <c r="L28" s="26"/>
      <c r="M28" s="7"/>
      <c r="N28" s="8"/>
    </row>
    <row r="29" spans="1:14" ht="30.6" customHeight="1" x14ac:dyDescent="0.3">
      <c r="A29" s="3" t="s">
        <v>272</v>
      </c>
      <c r="B29" s="3" t="s">
        <v>273</v>
      </c>
      <c r="C29" s="12"/>
      <c r="D29" s="13"/>
      <c r="E29" s="8"/>
      <c r="F29" s="5"/>
      <c r="G29" s="18"/>
      <c r="H29" s="6"/>
      <c r="I29" s="19"/>
      <c r="J29" s="6"/>
      <c r="K29" s="25"/>
      <c r="L29" s="7"/>
      <c r="M29" s="25"/>
      <c r="N29" s="8"/>
    </row>
    <row r="30" spans="1:14" ht="30.6" customHeight="1" x14ac:dyDescent="0.3">
      <c r="A30" s="3"/>
      <c r="B30" s="3" t="s">
        <v>50</v>
      </c>
      <c r="C30" s="12" t="s">
        <v>51</v>
      </c>
      <c r="D30" s="14">
        <v>4</v>
      </c>
      <c r="E30" s="8" t="s">
        <v>17</v>
      </c>
      <c r="F30" s="16"/>
      <c r="G30" s="19"/>
      <c r="H30" s="21"/>
      <c r="I30" s="6"/>
      <c r="J30" s="24"/>
      <c r="K30" s="6"/>
      <c r="L30" s="26"/>
      <c r="M30" s="7"/>
      <c r="N30" s="8"/>
    </row>
    <row r="31" spans="1:14" ht="30.6" customHeight="1" x14ac:dyDescent="0.3">
      <c r="A31" s="3"/>
      <c r="B31" s="3" t="s">
        <v>42</v>
      </c>
      <c r="C31" s="12" t="s">
        <v>43</v>
      </c>
      <c r="D31" s="14">
        <v>2</v>
      </c>
      <c r="E31" s="8" t="s">
        <v>44</v>
      </c>
      <c r="F31" s="16"/>
      <c r="G31" s="19"/>
      <c r="H31" s="21"/>
      <c r="I31" s="6"/>
      <c r="J31" s="24"/>
      <c r="K31" s="6"/>
      <c r="L31" s="26"/>
      <c r="M31" s="7"/>
      <c r="N31" s="8"/>
    </row>
    <row r="32" spans="1:14" ht="30.6" customHeight="1" x14ac:dyDescent="0.3">
      <c r="A32" s="3"/>
      <c r="B32" s="3" t="s">
        <v>29</v>
      </c>
      <c r="C32" s="12" t="s">
        <v>30</v>
      </c>
      <c r="D32" s="14">
        <v>2</v>
      </c>
      <c r="E32" s="8" t="s">
        <v>17</v>
      </c>
      <c r="F32" s="16"/>
      <c r="G32" s="19"/>
      <c r="H32" s="21"/>
      <c r="I32" s="6"/>
      <c r="J32" s="24"/>
      <c r="K32" s="6"/>
      <c r="L32" s="26"/>
      <c r="M32" s="7"/>
      <c r="N32" s="8"/>
    </row>
    <row r="33" spans="1:14" ht="30.6" customHeight="1" x14ac:dyDescent="0.3">
      <c r="A33" s="10" t="s">
        <v>268</v>
      </c>
      <c r="B33" s="10" t="s">
        <v>269</v>
      </c>
      <c r="C33" s="11"/>
      <c r="D33" s="13"/>
      <c r="E33" s="8"/>
      <c r="F33" s="5"/>
      <c r="G33" s="18"/>
      <c r="H33" s="6"/>
      <c r="I33" s="19"/>
      <c r="J33" s="6"/>
      <c r="K33" s="25"/>
      <c r="L33" s="7"/>
      <c r="M33" s="25"/>
      <c r="N33" s="8"/>
    </row>
    <row r="34" spans="1:14" ht="30.6" customHeight="1" x14ac:dyDescent="0.3">
      <c r="A34" s="3" t="s">
        <v>276</v>
      </c>
      <c r="B34" s="3" t="s">
        <v>277</v>
      </c>
      <c r="C34" s="12"/>
      <c r="D34" s="13"/>
      <c r="E34" s="8"/>
      <c r="F34" s="5"/>
      <c r="G34" s="18"/>
      <c r="H34" s="6"/>
      <c r="I34" s="19"/>
      <c r="J34" s="6"/>
      <c r="K34" s="25"/>
      <c r="L34" s="7"/>
      <c r="M34" s="25"/>
      <c r="N34" s="8"/>
    </row>
    <row r="35" spans="1:14" ht="30.6" customHeight="1" x14ac:dyDescent="0.3">
      <c r="A35" s="3"/>
      <c r="B35" s="3" t="s">
        <v>52</v>
      </c>
      <c r="C35" s="12" t="s">
        <v>53</v>
      </c>
      <c r="D35" s="14">
        <v>4</v>
      </c>
      <c r="E35" s="8" t="s">
        <v>17</v>
      </c>
      <c r="F35" s="16"/>
      <c r="G35" s="19"/>
      <c r="H35" s="21"/>
      <c r="I35" s="6"/>
      <c r="J35" s="24"/>
      <c r="K35" s="6"/>
      <c r="L35" s="26"/>
      <c r="M35" s="7"/>
      <c r="N35" s="8"/>
    </row>
    <row r="36" spans="1:14" ht="30.6" customHeight="1" x14ac:dyDescent="0.3">
      <c r="A36" s="10" t="s">
        <v>275</v>
      </c>
      <c r="B36" s="10" t="s">
        <v>238</v>
      </c>
      <c r="C36" s="11"/>
      <c r="D36" s="13"/>
      <c r="E36" s="8"/>
      <c r="F36" s="5"/>
      <c r="G36" s="18"/>
      <c r="H36" s="6"/>
      <c r="I36" s="19"/>
      <c r="J36" s="6"/>
      <c r="K36" s="25"/>
      <c r="L36" s="7"/>
      <c r="M36" s="25"/>
      <c r="N36" s="8"/>
    </row>
    <row r="37" spans="1:14" ht="30.6" customHeight="1" x14ac:dyDescent="0.3">
      <c r="A37" s="3" t="s">
        <v>279</v>
      </c>
      <c r="B37" s="3" t="s">
        <v>280</v>
      </c>
      <c r="C37" s="12"/>
      <c r="D37" s="13"/>
      <c r="E37" s="8"/>
      <c r="F37" s="5"/>
      <c r="G37" s="18"/>
      <c r="H37" s="6"/>
      <c r="I37" s="19"/>
      <c r="J37" s="6"/>
      <c r="K37" s="25"/>
      <c r="L37" s="7"/>
      <c r="M37" s="25"/>
      <c r="N37" s="8"/>
    </row>
    <row r="38" spans="1:14" ht="30.6" customHeight="1" x14ac:dyDescent="0.3">
      <c r="A38" s="3"/>
      <c r="B38" s="3" t="s">
        <v>136</v>
      </c>
      <c r="C38" s="12" t="s">
        <v>137</v>
      </c>
      <c r="D38" s="14">
        <v>1633</v>
      </c>
      <c r="E38" s="8" t="s">
        <v>45</v>
      </c>
      <c r="F38" s="16"/>
      <c r="G38" s="19"/>
      <c r="H38" s="21"/>
      <c r="I38" s="6"/>
      <c r="J38" s="24"/>
      <c r="K38" s="6"/>
      <c r="L38" s="26"/>
      <c r="M38" s="7"/>
      <c r="N38" s="8"/>
    </row>
    <row r="39" spans="1:14" ht="30.6" customHeight="1" x14ac:dyDescent="0.3">
      <c r="A39" s="3"/>
      <c r="B39" s="3" t="s">
        <v>126</v>
      </c>
      <c r="C39" s="12" t="s">
        <v>127</v>
      </c>
      <c r="D39" s="14">
        <v>710</v>
      </c>
      <c r="E39" s="8" t="s">
        <v>45</v>
      </c>
      <c r="F39" s="16"/>
      <c r="G39" s="19"/>
      <c r="H39" s="21"/>
      <c r="I39" s="6"/>
      <c r="J39" s="24"/>
      <c r="K39" s="6"/>
      <c r="L39" s="26"/>
      <c r="M39" s="7"/>
      <c r="N39" s="8"/>
    </row>
    <row r="40" spans="1:14" ht="30.6" customHeight="1" x14ac:dyDescent="0.3">
      <c r="A40" s="3"/>
      <c r="B40" s="3" t="s">
        <v>69</v>
      </c>
      <c r="C40" s="12" t="s">
        <v>70</v>
      </c>
      <c r="D40" s="14">
        <v>710</v>
      </c>
      <c r="E40" s="8" t="s">
        <v>45</v>
      </c>
      <c r="F40" s="16"/>
      <c r="G40" s="19"/>
      <c r="H40" s="21"/>
      <c r="I40" s="6"/>
      <c r="J40" s="24"/>
      <c r="K40" s="6"/>
      <c r="L40" s="26"/>
      <c r="M40" s="7"/>
      <c r="N40" s="8"/>
    </row>
    <row r="41" spans="1:14" ht="30.6" customHeight="1" x14ac:dyDescent="0.3">
      <c r="A41" s="3"/>
      <c r="B41" s="3" t="s">
        <v>72</v>
      </c>
      <c r="C41" s="12" t="s">
        <v>73</v>
      </c>
      <c r="D41" s="14">
        <v>121</v>
      </c>
      <c r="E41" s="8" t="s">
        <v>9</v>
      </c>
      <c r="F41" s="16"/>
      <c r="G41" s="19"/>
      <c r="H41" s="21"/>
      <c r="I41" s="6"/>
      <c r="J41" s="24"/>
      <c r="K41" s="6"/>
      <c r="L41" s="26"/>
      <c r="M41" s="7"/>
      <c r="N41" s="8"/>
    </row>
    <row r="42" spans="1:14" ht="30.6" customHeight="1" x14ac:dyDescent="0.3">
      <c r="A42" s="3"/>
      <c r="B42" s="3" t="s">
        <v>116</v>
      </c>
      <c r="C42" s="12" t="s">
        <v>117</v>
      </c>
      <c r="D42" s="14">
        <v>133</v>
      </c>
      <c r="E42" s="8" t="s">
        <v>36</v>
      </c>
      <c r="F42" s="16"/>
      <c r="G42" s="19"/>
      <c r="H42" s="21"/>
      <c r="I42" s="6"/>
      <c r="J42" s="24"/>
      <c r="K42" s="6"/>
      <c r="L42" s="26"/>
      <c r="M42" s="7"/>
      <c r="N42" s="8"/>
    </row>
    <row r="43" spans="1:14" ht="30.6" customHeight="1" x14ac:dyDescent="0.3">
      <c r="A43" s="3" t="s">
        <v>281</v>
      </c>
      <c r="B43" s="3" t="s">
        <v>282</v>
      </c>
      <c r="C43" s="12"/>
      <c r="D43" s="13"/>
      <c r="E43" s="8"/>
      <c r="F43" s="5"/>
      <c r="G43" s="18"/>
      <c r="H43" s="6"/>
      <c r="I43" s="19"/>
      <c r="J43" s="6"/>
      <c r="K43" s="25"/>
      <c r="L43" s="7"/>
      <c r="M43" s="25"/>
      <c r="N43" s="8"/>
    </row>
    <row r="44" spans="1:14" ht="30.6" customHeight="1" x14ac:dyDescent="0.3">
      <c r="A44" s="3"/>
      <c r="B44" s="3" t="s">
        <v>64</v>
      </c>
      <c r="C44" s="12" t="s">
        <v>65</v>
      </c>
      <c r="D44" s="14">
        <v>88</v>
      </c>
      <c r="E44" s="8" t="s">
        <v>45</v>
      </c>
      <c r="F44" s="16"/>
      <c r="G44" s="19"/>
      <c r="H44" s="21"/>
      <c r="I44" s="6"/>
      <c r="J44" s="24"/>
      <c r="K44" s="6"/>
      <c r="L44" s="26"/>
      <c r="M44" s="7"/>
      <c r="N44" s="8"/>
    </row>
    <row r="45" spans="1:14" ht="30.6" customHeight="1" x14ac:dyDescent="0.3">
      <c r="A45" s="3"/>
      <c r="B45" s="3" t="s">
        <v>64</v>
      </c>
      <c r="C45" s="12" t="s">
        <v>66</v>
      </c>
      <c r="D45" s="14">
        <v>88</v>
      </c>
      <c r="E45" s="8" t="s">
        <v>45</v>
      </c>
      <c r="F45" s="16"/>
      <c r="G45" s="19"/>
      <c r="H45" s="21"/>
      <c r="I45" s="6"/>
      <c r="J45" s="24"/>
      <c r="K45" s="6"/>
      <c r="L45" s="26"/>
      <c r="M45" s="7"/>
      <c r="N45" s="8"/>
    </row>
    <row r="46" spans="1:14" ht="30.6" customHeight="1" x14ac:dyDescent="0.3">
      <c r="A46" s="10" t="s">
        <v>274</v>
      </c>
      <c r="B46" s="10" t="s">
        <v>278</v>
      </c>
      <c r="C46" s="11"/>
      <c r="D46" s="13"/>
      <c r="E46" s="8"/>
      <c r="F46" s="5"/>
      <c r="G46" s="18"/>
      <c r="H46" s="6"/>
      <c r="I46" s="19"/>
      <c r="J46" s="6"/>
      <c r="K46" s="25"/>
      <c r="L46" s="7"/>
      <c r="M46" s="25"/>
      <c r="N46" s="8"/>
    </row>
    <row r="47" spans="1:14" ht="30.6" customHeight="1" x14ac:dyDescent="0.3">
      <c r="A47" s="3" t="s">
        <v>285</v>
      </c>
      <c r="B47" s="3" t="s">
        <v>286</v>
      </c>
      <c r="C47" s="12"/>
      <c r="D47" s="13"/>
      <c r="E47" s="8"/>
      <c r="F47" s="5"/>
      <c r="G47" s="18"/>
      <c r="H47" s="6"/>
      <c r="I47" s="19"/>
      <c r="J47" s="6"/>
      <c r="K47" s="25"/>
      <c r="L47" s="7"/>
      <c r="M47" s="25"/>
      <c r="N47" s="8"/>
    </row>
    <row r="48" spans="1:14" ht="30.6" customHeight="1" x14ac:dyDescent="0.3">
      <c r="A48" s="3"/>
      <c r="B48" s="3" t="s">
        <v>87</v>
      </c>
      <c r="C48" s="12" t="s">
        <v>88</v>
      </c>
      <c r="D48" s="14">
        <v>33</v>
      </c>
      <c r="E48" s="8" t="s">
        <v>17</v>
      </c>
      <c r="F48" s="16"/>
      <c r="G48" s="19"/>
      <c r="H48" s="21"/>
      <c r="I48" s="6"/>
      <c r="J48" s="24"/>
      <c r="K48" s="6"/>
      <c r="L48" s="26"/>
      <c r="M48" s="7"/>
      <c r="N48" s="8"/>
    </row>
    <row r="49" spans="1:14" ht="30.6" customHeight="1" x14ac:dyDescent="0.3">
      <c r="A49" s="3"/>
      <c r="B49" s="3" t="s">
        <v>22</v>
      </c>
      <c r="C49" s="12" t="s">
        <v>23</v>
      </c>
      <c r="D49" s="14">
        <v>439</v>
      </c>
      <c r="E49" s="8" t="s">
        <v>9</v>
      </c>
      <c r="F49" s="16"/>
      <c r="G49" s="19"/>
      <c r="H49" s="21"/>
      <c r="I49" s="6"/>
      <c r="J49" s="24"/>
      <c r="K49" s="6"/>
      <c r="L49" s="26"/>
      <c r="M49" s="7"/>
      <c r="N49" s="8"/>
    </row>
    <row r="50" spans="1:14" ht="30.6" customHeight="1" x14ac:dyDescent="0.3">
      <c r="A50" s="3" t="s">
        <v>287</v>
      </c>
      <c r="B50" s="3" t="s">
        <v>288</v>
      </c>
      <c r="C50" s="12"/>
      <c r="D50" s="13"/>
      <c r="E50" s="8"/>
      <c r="F50" s="5"/>
      <c r="G50" s="18"/>
      <c r="H50" s="6"/>
      <c r="I50" s="19"/>
      <c r="J50" s="6"/>
      <c r="K50" s="25"/>
      <c r="L50" s="7"/>
      <c r="M50" s="25"/>
      <c r="N50" s="8"/>
    </row>
    <row r="51" spans="1:14" ht="30.6" customHeight="1" x14ac:dyDescent="0.3">
      <c r="A51" s="3"/>
      <c r="B51" s="3" t="s">
        <v>59</v>
      </c>
      <c r="C51" s="12" t="s">
        <v>62</v>
      </c>
      <c r="D51" s="14">
        <v>3</v>
      </c>
      <c r="E51" s="8" t="s">
        <v>17</v>
      </c>
      <c r="F51" s="16"/>
      <c r="G51" s="19"/>
      <c r="H51" s="21"/>
      <c r="I51" s="6"/>
      <c r="J51" s="24"/>
      <c r="K51" s="6"/>
      <c r="L51" s="26"/>
      <c r="M51" s="7"/>
      <c r="N51" s="8"/>
    </row>
    <row r="52" spans="1:14" ht="30.6" customHeight="1" x14ac:dyDescent="0.3">
      <c r="A52" s="3"/>
      <c r="B52" s="3" t="s">
        <v>59</v>
      </c>
      <c r="C52" s="12" t="s">
        <v>60</v>
      </c>
      <c r="D52" s="14">
        <v>1</v>
      </c>
      <c r="E52" s="8" t="s">
        <v>17</v>
      </c>
      <c r="F52" s="16"/>
      <c r="G52" s="19"/>
      <c r="H52" s="21"/>
      <c r="I52" s="6"/>
      <c r="J52" s="24"/>
      <c r="K52" s="6"/>
      <c r="L52" s="26"/>
      <c r="M52" s="7"/>
      <c r="N52" s="8"/>
    </row>
    <row r="53" spans="1:14" ht="30.6" customHeight="1" x14ac:dyDescent="0.3">
      <c r="A53" s="3"/>
      <c r="B53" s="3" t="s">
        <v>12</v>
      </c>
      <c r="C53" s="12" t="s">
        <v>13</v>
      </c>
      <c r="D53" s="14">
        <v>0.94</v>
      </c>
      <c r="E53" s="8" t="s">
        <v>14</v>
      </c>
      <c r="F53" s="16"/>
      <c r="G53" s="19"/>
      <c r="H53" s="21"/>
      <c r="I53" s="6"/>
      <c r="J53" s="24"/>
      <c r="K53" s="6"/>
      <c r="L53" s="26"/>
      <c r="M53" s="7"/>
      <c r="N53" s="8"/>
    </row>
    <row r="54" spans="1:14" ht="30.6" customHeight="1" x14ac:dyDescent="0.3">
      <c r="A54" s="3" t="s">
        <v>289</v>
      </c>
      <c r="B54" s="3" t="s">
        <v>24</v>
      </c>
      <c r="C54" s="12"/>
      <c r="D54" s="13"/>
      <c r="E54" s="8"/>
      <c r="F54" s="5"/>
      <c r="G54" s="18"/>
      <c r="H54" s="6"/>
      <c r="I54" s="19"/>
      <c r="J54" s="6"/>
      <c r="K54" s="25"/>
      <c r="L54" s="7"/>
      <c r="M54" s="25"/>
      <c r="N54" s="8"/>
    </row>
    <row r="55" spans="1:14" ht="30.6" customHeight="1" x14ac:dyDescent="0.3">
      <c r="A55" s="3"/>
      <c r="B55" s="3" t="s">
        <v>24</v>
      </c>
      <c r="C55" s="12" t="s">
        <v>25</v>
      </c>
      <c r="D55" s="14">
        <v>3</v>
      </c>
      <c r="E55" s="8" t="s">
        <v>9</v>
      </c>
      <c r="F55" s="16"/>
      <c r="G55" s="19"/>
      <c r="H55" s="21"/>
      <c r="I55" s="6"/>
      <c r="J55" s="24"/>
      <c r="K55" s="6"/>
      <c r="L55" s="26"/>
      <c r="M55" s="7"/>
      <c r="N55" s="8"/>
    </row>
    <row r="56" spans="1:14" ht="30.6" customHeight="1" x14ac:dyDescent="0.3">
      <c r="A56" s="10" t="s">
        <v>284</v>
      </c>
      <c r="B56" s="10" t="s">
        <v>283</v>
      </c>
      <c r="C56" s="11"/>
      <c r="D56" s="13"/>
      <c r="E56" s="8"/>
      <c r="F56" s="5"/>
      <c r="G56" s="18"/>
      <c r="H56" s="6"/>
      <c r="I56" s="19"/>
      <c r="J56" s="6"/>
      <c r="K56" s="25"/>
      <c r="L56" s="7"/>
      <c r="M56" s="25"/>
      <c r="N56" s="8"/>
    </row>
    <row r="57" spans="1:14" ht="30.6" customHeight="1" x14ac:dyDescent="0.3">
      <c r="A57" s="3"/>
      <c r="B57" s="3" t="s">
        <v>122</v>
      </c>
      <c r="C57" s="12" t="s">
        <v>123</v>
      </c>
      <c r="D57" s="14">
        <v>1</v>
      </c>
      <c r="E57" s="8" t="s">
        <v>124</v>
      </c>
      <c r="F57" s="16"/>
      <c r="G57" s="19"/>
      <c r="H57" s="21"/>
      <c r="I57" s="6"/>
      <c r="J57" s="24"/>
      <c r="K57" s="6"/>
      <c r="L57" s="26"/>
      <c r="M57" s="7"/>
      <c r="N57" s="8"/>
    </row>
    <row r="58" spans="1:14" ht="30.6" customHeight="1" x14ac:dyDescent="0.3">
      <c r="A58" s="10" t="s">
        <v>290</v>
      </c>
      <c r="B58" s="10" t="s">
        <v>291</v>
      </c>
      <c r="C58" s="11"/>
      <c r="D58" s="13"/>
      <c r="E58" s="8"/>
      <c r="F58" s="5"/>
      <c r="G58" s="18"/>
      <c r="H58" s="6"/>
      <c r="I58" s="19"/>
      <c r="J58" s="6"/>
      <c r="K58" s="25"/>
      <c r="L58" s="7"/>
      <c r="M58" s="25"/>
      <c r="N58" s="8"/>
    </row>
    <row r="59" spans="1:14" ht="30.6" customHeight="1" x14ac:dyDescent="0.3">
      <c r="A59" s="3" t="s">
        <v>293</v>
      </c>
      <c r="B59" s="3" t="s">
        <v>294</v>
      </c>
      <c r="C59" s="12"/>
      <c r="D59" s="13"/>
      <c r="E59" s="8"/>
      <c r="F59" s="5"/>
      <c r="G59" s="18"/>
      <c r="H59" s="6"/>
      <c r="I59" s="19"/>
      <c r="J59" s="6"/>
      <c r="K59" s="25"/>
      <c r="L59" s="7"/>
      <c r="M59" s="25"/>
      <c r="N59" s="8"/>
    </row>
    <row r="60" spans="1:14" ht="30.6" customHeight="1" x14ac:dyDescent="0.3">
      <c r="A60" s="3"/>
      <c r="B60" s="3" t="s">
        <v>214</v>
      </c>
      <c r="C60" s="12" t="s">
        <v>215</v>
      </c>
      <c r="D60" s="14">
        <v>175</v>
      </c>
      <c r="E60" s="8" t="s">
        <v>36</v>
      </c>
      <c r="F60" s="16"/>
      <c r="G60" s="19"/>
      <c r="H60" s="22"/>
      <c r="I60" s="7"/>
      <c r="J60" s="24"/>
      <c r="K60" s="6"/>
      <c r="L60" s="27"/>
      <c r="M60" s="7"/>
      <c r="N60" s="8"/>
    </row>
    <row r="61" spans="1:14" ht="30.6" customHeight="1" x14ac:dyDescent="0.3">
      <c r="A61" s="3"/>
      <c r="B61" s="3" t="s">
        <v>216</v>
      </c>
      <c r="C61" s="12" t="s">
        <v>217</v>
      </c>
      <c r="D61" s="14">
        <v>171</v>
      </c>
      <c r="E61" s="8" t="s">
        <v>36</v>
      </c>
      <c r="F61" s="16"/>
      <c r="G61" s="19"/>
      <c r="H61" s="22"/>
      <c r="I61" s="7"/>
      <c r="J61" s="24"/>
      <c r="K61" s="6"/>
      <c r="L61" s="27"/>
      <c r="M61" s="7"/>
      <c r="N61" s="8"/>
    </row>
    <row r="62" spans="1:14" ht="30.6" customHeight="1" x14ac:dyDescent="0.3">
      <c r="A62" s="3" t="s">
        <v>295</v>
      </c>
      <c r="B62" s="3" t="s">
        <v>221</v>
      </c>
      <c r="C62" s="12"/>
      <c r="D62" s="13"/>
      <c r="E62" s="8"/>
      <c r="F62" s="5"/>
      <c r="G62" s="18"/>
      <c r="H62" s="6"/>
      <c r="I62" s="19"/>
      <c r="J62" s="6"/>
      <c r="K62" s="25"/>
      <c r="L62" s="7"/>
      <c r="M62" s="25"/>
      <c r="N62" s="8"/>
    </row>
    <row r="63" spans="1:14" ht="30.6" customHeight="1" x14ac:dyDescent="0.3">
      <c r="A63" s="3"/>
      <c r="B63" s="3" t="s">
        <v>221</v>
      </c>
      <c r="C63" s="12" t="s">
        <v>222</v>
      </c>
      <c r="D63" s="14">
        <v>1</v>
      </c>
      <c r="E63" s="8" t="s">
        <v>124</v>
      </c>
      <c r="F63" s="16"/>
      <c r="G63" s="19"/>
      <c r="H63" s="22"/>
      <c r="I63" s="7"/>
      <c r="J63" s="24"/>
      <c r="K63" s="6"/>
      <c r="L63" s="27"/>
      <c r="M63" s="7"/>
      <c r="N63" s="8"/>
    </row>
    <row r="64" spans="1:14" ht="30.6" customHeight="1" x14ac:dyDescent="0.3">
      <c r="A64" s="3" t="s">
        <v>296</v>
      </c>
      <c r="B64" s="3" t="s">
        <v>225</v>
      </c>
      <c r="C64" s="12"/>
      <c r="D64" s="13"/>
      <c r="E64" s="8"/>
      <c r="F64" s="5"/>
      <c r="G64" s="18"/>
      <c r="H64" s="6"/>
      <c r="I64" s="19"/>
      <c r="J64" s="6"/>
      <c r="K64" s="25"/>
      <c r="L64" s="7"/>
      <c r="M64" s="25"/>
      <c r="N64" s="8"/>
    </row>
    <row r="65" spans="1:14" ht="30.6" customHeight="1" x14ac:dyDescent="0.3">
      <c r="A65" s="3"/>
      <c r="B65" s="3" t="s">
        <v>225</v>
      </c>
      <c r="C65" s="12" t="s">
        <v>226</v>
      </c>
      <c r="D65" s="14">
        <v>5</v>
      </c>
      <c r="E65" s="8" t="s">
        <v>227</v>
      </c>
      <c r="F65" s="16"/>
      <c r="G65" s="19"/>
      <c r="H65" s="22"/>
      <c r="I65" s="7"/>
      <c r="J65" s="24"/>
      <c r="K65" s="6"/>
      <c r="L65" s="27"/>
      <c r="M65" s="7"/>
      <c r="N65" s="8"/>
    </row>
    <row r="66" spans="1:14" ht="30.6" customHeight="1" x14ac:dyDescent="0.3">
      <c r="A66" s="3" t="s">
        <v>297</v>
      </c>
      <c r="B66" s="3" t="s">
        <v>298</v>
      </c>
      <c r="C66" s="12"/>
      <c r="D66" s="13"/>
      <c r="E66" s="8"/>
      <c r="F66" s="5"/>
      <c r="G66" s="18"/>
      <c r="H66" s="6"/>
      <c r="I66" s="19"/>
      <c r="J66" s="6"/>
      <c r="K66" s="25"/>
      <c r="L66" s="7"/>
      <c r="M66" s="25"/>
      <c r="N66" s="8"/>
    </row>
    <row r="67" spans="1:14" ht="30.6" customHeight="1" x14ac:dyDescent="0.3">
      <c r="A67" s="3"/>
      <c r="B67" s="3" t="s">
        <v>237</v>
      </c>
      <c r="C67" s="12" t="s">
        <v>51</v>
      </c>
      <c r="D67" s="14">
        <v>8</v>
      </c>
      <c r="E67" s="8" t="s">
        <v>191</v>
      </c>
      <c r="F67" s="16"/>
      <c r="G67" s="19"/>
      <c r="H67" s="22"/>
      <c r="I67" s="7"/>
      <c r="J67" s="24"/>
      <c r="K67" s="6"/>
      <c r="L67" s="27"/>
      <c r="M67" s="7"/>
      <c r="N67" s="8"/>
    </row>
    <row r="68" spans="1:14" ht="30.6" customHeight="1" x14ac:dyDescent="0.3">
      <c r="A68" s="3"/>
      <c r="B68" s="3" t="s">
        <v>213</v>
      </c>
      <c r="C68" s="12" t="s">
        <v>51</v>
      </c>
      <c r="D68" s="14">
        <v>2</v>
      </c>
      <c r="E68" s="8" t="s">
        <v>191</v>
      </c>
      <c r="F68" s="16"/>
      <c r="G68" s="19"/>
      <c r="H68" s="22"/>
      <c r="I68" s="7"/>
      <c r="J68" s="24"/>
      <c r="K68" s="6"/>
      <c r="L68" s="27"/>
      <c r="M68" s="7"/>
      <c r="N68" s="8"/>
    </row>
    <row r="69" spans="1:14" ht="30.6" customHeight="1" x14ac:dyDescent="0.3">
      <c r="A69" s="3"/>
      <c r="B69" s="3" t="s">
        <v>204</v>
      </c>
      <c r="C69" s="12" t="s">
        <v>205</v>
      </c>
      <c r="D69" s="14">
        <v>2</v>
      </c>
      <c r="E69" s="8" t="s">
        <v>191</v>
      </c>
      <c r="F69" s="16"/>
      <c r="G69" s="19"/>
      <c r="H69" s="22"/>
      <c r="I69" s="7"/>
      <c r="J69" s="24"/>
      <c r="K69" s="6"/>
      <c r="L69" s="27"/>
      <c r="M69" s="7"/>
      <c r="N69" s="8"/>
    </row>
    <row r="70" spans="1:14" ht="30.6" customHeight="1" x14ac:dyDescent="0.3">
      <c r="A70" s="3"/>
      <c r="B70" s="3" t="s">
        <v>206</v>
      </c>
      <c r="C70" s="12" t="s">
        <v>207</v>
      </c>
      <c r="D70" s="14">
        <v>10</v>
      </c>
      <c r="E70" s="8" t="s">
        <v>191</v>
      </c>
      <c r="F70" s="16"/>
      <c r="G70" s="19"/>
      <c r="H70" s="22"/>
      <c r="I70" s="7"/>
      <c r="J70" s="24"/>
      <c r="K70" s="6"/>
      <c r="L70" s="27"/>
      <c r="M70" s="7"/>
      <c r="N70" s="8"/>
    </row>
    <row r="71" spans="1:14" ht="30.6" customHeight="1" x14ac:dyDescent="0.3">
      <c r="A71" s="3"/>
      <c r="B71" s="3" t="s">
        <v>206</v>
      </c>
      <c r="C71" s="12" t="s">
        <v>208</v>
      </c>
      <c r="D71" s="14">
        <v>8</v>
      </c>
      <c r="E71" s="8" t="s">
        <v>191</v>
      </c>
      <c r="F71" s="16"/>
      <c r="G71" s="19"/>
      <c r="H71" s="22"/>
      <c r="I71" s="7"/>
      <c r="J71" s="24"/>
      <c r="K71" s="6"/>
      <c r="L71" s="27"/>
      <c r="M71" s="7"/>
      <c r="N71" s="8"/>
    </row>
    <row r="72" spans="1:14" ht="30.6" customHeight="1" x14ac:dyDescent="0.3">
      <c r="A72" s="3"/>
      <c r="B72" s="3" t="s">
        <v>206</v>
      </c>
      <c r="C72" s="12" t="s">
        <v>209</v>
      </c>
      <c r="D72" s="14">
        <v>6</v>
      </c>
      <c r="E72" s="8" t="s">
        <v>191</v>
      </c>
      <c r="F72" s="16"/>
      <c r="G72" s="19"/>
      <c r="H72" s="22"/>
      <c r="I72" s="7"/>
      <c r="J72" s="24"/>
      <c r="K72" s="6"/>
      <c r="L72" s="27"/>
      <c r="M72" s="7"/>
      <c r="N72" s="8"/>
    </row>
    <row r="73" spans="1:14" ht="30.6" customHeight="1" x14ac:dyDescent="0.3">
      <c r="A73" s="3"/>
      <c r="B73" s="3"/>
      <c r="C73" s="12"/>
      <c r="D73" s="13"/>
      <c r="E73" s="8"/>
      <c r="F73" s="5"/>
      <c r="G73" s="20"/>
      <c r="H73" s="23"/>
      <c r="I73" s="23"/>
      <c r="J73" s="23"/>
      <c r="K73" s="23"/>
      <c r="L73" s="23"/>
      <c r="M73" s="28"/>
      <c r="N73" s="8"/>
    </row>
    <row r="74" spans="1:14" ht="30.6" customHeight="1" x14ac:dyDescent="0.3">
      <c r="A74" s="10" t="s">
        <v>185</v>
      </c>
      <c r="B74" s="10" t="s">
        <v>292</v>
      </c>
      <c r="C74" s="11"/>
      <c r="D74" s="13"/>
      <c r="E74" s="8"/>
      <c r="F74" s="5"/>
      <c r="G74" s="18"/>
      <c r="H74" s="6"/>
      <c r="I74" s="19"/>
      <c r="J74" s="6"/>
      <c r="K74" s="25"/>
      <c r="L74" s="7"/>
      <c r="M74" s="25"/>
      <c r="N74" s="8"/>
    </row>
    <row r="75" spans="1:14" ht="30.6" customHeight="1" x14ac:dyDescent="0.3">
      <c r="A75" s="10" t="s">
        <v>300</v>
      </c>
      <c r="B75" s="10" t="s">
        <v>264</v>
      </c>
      <c r="C75" s="11"/>
      <c r="D75" s="13"/>
      <c r="E75" s="8"/>
      <c r="F75" s="5"/>
      <c r="G75" s="18"/>
      <c r="H75" s="6"/>
      <c r="I75" s="19"/>
      <c r="J75" s="6"/>
      <c r="K75" s="25"/>
      <c r="L75" s="7"/>
      <c r="M75" s="25"/>
      <c r="N75" s="8"/>
    </row>
    <row r="76" spans="1:14" ht="30.6" customHeight="1" x14ac:dyDescent="0.3">
      <c r="A76" s="3"/>
      <c r="B76" s="3" t="s">
        <v>265</v>
      </c>
      <c r="C76" s="12"/>
      <c r="D76" s="14">
        <v>5206</v>
      </c>
      <c r="E76" s="8" t="s">
        <v>9</v>
      </c>
      <c r="F76" s="16"/>
      <c r="G76" s="19"/>
      <c r="H76" s="21"/>
      <c r="I76" s="6"/>
      <c r="J76" s="24"/>
      <c r="K76" s="6"/>
      <c r="L76" s="26"/>
      <c r="M76" s="7"/>
      <c r="N76" s="8"/>
    </row>
    <row r="77" spans="1:14" ht="30.6" customHeight="1" x14ac:dyDescent="0.3">
      <c r="A77" s="3"/>
      <c r="B77" s="3" t="s">
        <v>128</v>
      </c>
      <c r="C77" s="12" t="s">
        <v>129</v>
      </c>
      <c r="D77" s="14">
        <v>1</v>
      </c>
      <c r="E77" s="8" t="s">
        <v>36</v>
      </c>
      <c r="F77" s="16"/>
      <c r="G77" s="19"/>
      <c r="H77" s="21"/>
      <c r="I77" s="6"/>
      <c r="J77" s="24"/>
      <c r="K77" s="6"/>
      <c r="L77" s="26"/>
      <c r="M77" s="7"/>
      <c r="N77" s="8"/>
    </row>
    <row r="78" spans="1:14" ht="30.6" customHeight="1" x14ac:dyDescent="0.3">
      <c r="A78" s="3"/>
      <c r="B78" s="3" t="s">
        <v>130</v>
      </c>
      <c r="C78" s="12" t="s">
        <v>131</v>
      </c>
      <c r="D78" s="14">
        <v>19</v>
      </c>
      <c r="E78" s="8" t="s">
        <v>36</v>
      </c>
      <c r="F78" s="16"/>
      <c r="G78" s="19"/>
      <c r="H78" s="21"/>
      <c r="I78" s="6"/>
      <c r="J78" s="24"/>
      <c r="K78" s="6"/>
      <c r="L78" s="26"/>
      <c r="M78" s="7"/>
      <c r="N78" s="8"/>
    </row>
    <row r="79" spans="1:14" ht="30.6" customHeight="1" x14ac:dyDescent="0.3">
      <c r="A79" s="3"/>
      <c r="B79" s="3" t="s">
        <v>146</v>
      </c>
      <c r="C79" s="12" t="s">
        <v>129</v>
      </c>
      <c r="D79" s="14">
        <v>218</v>
      </c>
      <c r="E79" s="8" t="s">
        <v>36</v>
      </c>
      <c r="F79" s="16"/>
      <c r="G79" s="19"/>
      <c r="H79" s="21"/>
      <c r="I79" s="6"/>
      <c r="J79" s="24"/>
      <c r="K79" s="6"/>
      <c r="L79" s="26"/>
      <c r="M79" s="7"/>
      <c r="N79" s="8"/>
    </row>
    <row r="80" spans="1:14" ht="30.6" customHeight="1" x14ac:dyDescent="0.3">
      <c r="A80" s="3"/>
      <c r="B80" s="3" t="s">
        <v>147</v>
      </c>
      <c r="C80" s="12" t="s">
        <v>131</v>
      </c>
      <c r="D80" s="14">
        <v>415</v>
      </c>
      <c r="E80" s="8" t="s">
        <v>36</v>
      </c>
      <c r="F80" s="16"/>
      <c r="G80" s="19"/>
      <c r="H80" s="21"/>
      <c r="I80" s="6"/>
      <c r="J80" s="24"/>
      <c r="K80" s="6"/>
      <c r="L80" s="26"/>
      <c r="M80" s="7"/>
      <c r="N80" s="8"/>
    </row>
    <row r="81" spans="1:14" ht="30.6" customHeight="1" x14ac:dyDescent="0.3">
      <c r="A81" s="3"/>
      <c r="B81" s="3" t="s">
        <v>109</v>
      </c>
      <c r="C81" s="12" t="s">
        <v>110</v>
      </c>
      <c r="D81" s="14">
        <v>132</v>
      </c>
      <c r="E81" s="8" t="s">
        <v>45</v>
      </c>
      <c r="F81" s="16"/>
      <c r="G81" s="19"/>
      <c r="H81" s="21"/>
      <c r="I81" s="6"/>
      <c r="J81" s="24"/>
      <c r="K81" s="6"/>
      <c r="L81" s="26"/>
      <c r="M81" s="7"/>
      <c r="N81" s="8"/>
    </row>
    <row r="82" spans="1:14" ht="30.6" customHeight="1" x14ac:dyDescent="0.3">
      <c r="A82" s="3"/>
      <c r="B82" s="3" t="s">
        <v>160</v>
      </c>
      <c r="C82" s="12" t="s">
        <v>104</v>
      </c>
      <c r="D82" s="14">
        <v>1</v>
      </c>
      <c r="E82" s="8" t="s">
        <v>36</v>
      </c>
      <c r="F82" s="16"/>
      <c r="G82" s="19"/>
      <c r="H82" s="21"/>
      <c r="I82" s="6"/>
      <c r="J82" s="24"/>
      <c r="K82" s="6"/>
      <c r="L82" s="26"/>
      <c r="M82" s="7"/>
      <c r="N82" s="8"/>
    </row>
    <row r="83" spans="1:14" ht="30.6" customHeight="1" x14ac:dyDescent="0.3">
      <c r="A83" s="3"/>
      <c r="B83" s="3" t="s">
        <v>161</v>
      </c>
      <c r="C83" s="12" t="s">
        <v>162</v>
      </c>
      <c r="D83" s="14">
        <v>1</v>
      </c>
      <c r="E83" s="8" t="s">
        <v>36</v>
      </c>
      <c r="F83" s="16"/>
      <c r="G83" s="19"/>
      <c r="H83" s="21"/>
      <c r="I83" s="6"/>
      <c r="J83" s="24"/>
      <c r="K83" s="6"/>
      <c r="L83" s="26"/>
      <c r="M83" s="7"/>
      <c r="N83" s="8"/>
    </row>
    <row r="84" spans="1:14" ht="30.6" customHeight="1" x14ac:dyDescent="0.3">
      <c r="A84" s="3"/>
      <c r="B84" s="3" t="s">
        <v>163</v>
      </c>
      <c r="C84" s="12" t="s">
        <v>164</v>
      </c>
      <c r="D84" s="14">
        <v>19</v>
      </c>
      <c r="E84" s="8" t="s">
        <v>36</v>
      </c>
      <c r="F84" s="16"/>
      <c r="G84" s="19"/>
      <c r="H84" s="21"/>
      <c r="I84" s="6"/>
      <c r="J84" s="24"/>
      <c r="K84" s="6"/>
      <c r="L84" s="26"/>
      <c r="M84" s="7"/>
      <c r="N84" s="8"/>
    </row>
    <row r="85" spans="1:14" ht="30.6" customHeight="1" x14ac:dyDescent="0.3">
      <c r="A85" s="3"/>
      <c r="B85" s="3" t="s">
        <v>167</v>
      </c>
      <c r="C85" s="12" t="s">
        <v>104</v>
      </c>
      <c r="D85" s="14">
        <v>221</v>
      </c>
      <c r="E85" s="8" t="s">
        <v>36</v>
      </c>
      <c r="F85" s="16"/>
      <c r="G85" s="19"/>
      <c r="H85" s="21"/>
      <c r="I85" s="6"/>
      <c r="J85" s="24"/>
      <c r="K85" s="6"/>
      <c r="L85" s="26"/>
      <c r="M85" s="7"/>
      <c r="N85" s="8"/>
    </row>
    <row r="86" spans="1:14" ht="30.6" customHeight="1" x14ac:dyDescent="0.3">
      <c r="A86" s="3"/>
      <c r="B86" s="3" t="s">
        <v>168</v>
      </c>
      <c r="C86" s="12" t="s">
        <v>162</v>
      </c>
      <c r="D86" s="14">
        <v>221</v>
      </c>
      <c r="E86" s="8" t="s">
        <v>36</v>
      </c>
      <c r="F86" s="16"/>
      <c r="G86" s="19"/>
      <c r="H86" s="21"/>
      <c r="I86" s="6"/>
      <c r="J86" s="24"/>
      <c r="K86" s="6"/>
      <c r="L86" s="26"/>
      <c r="M86" s="7"/>
      <c r="N86" s="8"/>
    </row>
    <row r="87" spans="1:14" ht="30.6" customHeight="1" x14ac:dyDescent="0.3">
      <c r="A87" s="3"/>
      <c r="B87" s="3" t="s">
        <v>169</v>
      </c>
      <c r="C87" s="12" t="s">
        <v>164</v>
      </c>
      <c r="D87" s="14">
        <v>416</v>
      </c>
      <c r="E87" s="8" t="s">
        <v>36</v>
      </c>
      <c r="F87" s="16"/>
      <c r="G87" s="19"/>
      <c r="H87" s="21"/>
      <c r="I87" s="6"/>
      <c r="J87" s="24"/>
      <c r="K87" s="6"/>
      <c r="L87" s="26"/>
      <c r="M87" s="7"/>
      <c r="N87" s="8"/>
    </row>
    <row r="88" spans="1:14" ht="30.6" customHeight="1" x14ac:dyDescent="0.3">
      <c r="A88" s="3"/>
      <c r="B88" s="3" t="s">
        <v>83</v>
      </c>
      <c r="C88" s="12" t="s">
        <v>84</v>
      </c>
      <c r="D88" s="14">
        <v>657</v>
      </c>
      <c r="E88" s="8" t="s">
        <v>36</v>
      </c>
      <c r="F88" s="16"/>
      <c r="G88" s="19"/>
      <c r="H88" s="21"/>
      <c r="I88" s="6"/>
      <c r="J88" s="24"/>
      <c r="K88" s="6"/>
      <c r="L88" s="26"/>
      <c r="M88" s="7"/>
      <c r="N88" s="8"/>
    </row>
    <row r="89" spans="1:14" ht="30.6" customHeight="1" x14ac:dyDescent="0.3">
      <c r="A89" s="3"/>
      <c r="B89" s="3" t="s">
        <v>151</v>
      </c>
      <c r="C89" s="12" t="s">
        <v>152</v>
      </c>
      <c r="D89" s="14">
        <v>1277</v>
      </c>
      <c r="E89" s="8" t="s">
        <v>36</v>
      </c>
      <c r="F89" s="16"/>
      <c r="G89" s="19"/>
      <c r="H89" s="21"/>
      <c r="I89" s="6"/>
      <c r="J89" s="24"/>
      <c r="K89" s="6"/>
      <c r="L89" s="26"/>
      <c r="M89" s="7"/>
      <c r="N89" s="8"/>
    </row>
    <row r="90" spans="1:14" ht="30.6" customHeight="1" x14ac:dyDescent="0.3">
      <c r="A90" s="3"/>
      <c r="B90" s="3" t="s">
        <v>153</v>
      </c>
      <c r="C90" s="12" t="s">
        <v>154</v>
      </c>
      <c r="D90" s="14">
        <v>1193</v>
      </c>
      <c r="E90" s="8" t="s">
        <v>36</v>
      </c>
      <c r="F90" s="16"/>
      <c r="G90" s="19"/>
      <c r="H90" s="21"/>
      <c r="I90" s="6"/>
      <c r="J90" s="24"/>
      <c r="K90" s="6"/>
      <c r="L90" s="26"/>
      <c r="M90" s="7"/>
      <c r="N90" s="8"/>
    </row>
    <row r="91" spans="1:14" ht="30.6" customHeight="1" x14ac:dyDescent="0.3">
      <c r="A91" s="3"/>
      <c r="B91" s="3" t="s">
        <v>95</v>
      </c>
      <c r="C91" s="12" t="s">
        <v>96</v>
      </c>
      <c r="D91" s="14">
        <v>191</v>
      </c>
      <c r="E91" s="8" t="s">
        <v>36</v>
      </c>
      <c r="F91" s="16"/>
      <c r="G91" s="19"/>
      <c r="H91" s="21"/>
      <c r="I91" s="6"/>
      <c r="J91" s="24"/>
      <c r="K91" s="6"/>
      <c r="L91" s="26"/>
      <c r="M91" s="7"/>
      <c r="N91" s="8"/>
    </row>
    <row r="92" spans="1:14" ht="30.6" customHeight="1" x14ac:dyDescent="0.3">
      <c r="A92" s="3"/>
      <c r="B92" s="3" t="s">
        <v>97</v>
      </c>
      <c r="C92" s="12" t="s">
        <v>98</v>
      </c>
      <c r="D92" s="14">
        <v>217</v>
      </c>
      <c r="E92" s="8" t="s">
        <v>36</v>
      </c>
      <c r="F92" s="16"/>
      <c r="G92" s="19"/>
      <c r="H92" s="21"/>
      <c r="I92" s="6"/>
      <c r="J92" s="24"/>
      <c r="K92" s="6"/>
      <c r="L92" s="26"/>
      <c r="M92" s="7"/>
      <c r="N92" s="8"/>
    </row>
    <row r="93" spans="1:14" ht="30.6" customHeight="1" x14ac:dyDescent="0.3">
      <c r="A93" s="3"/>
      <c r="B93" s="3" t="s">
        <v>89</v>
      </c>
      <c r="C93" s="12" t="s">
        <v>90</v>
      </c>
      <c r="D93" s="14">
        <v>882</v>
      </c>
      <c r="E93" s="8" t="s">
        <v>36</v>
      </c>
      <c r="F93" s="16"/>
      <c r="G93" s="19"/>
      <c r="H93" s="21"/>
      <c r="I93" s="6"/>
      <c r="J93" s="24"/>
      <c r="K93" s="6"/>
      <c r="L93" s="26"/>
      <c r="M93" s="7"/>
      <c r="N93" s="8"/>
    </row>
    <row r="94" spans="1:14" ht="30.6" customHeight="1" x14ac:dyDescent="0.3">
      <c r="A94" s="3"/>
      <c r="B94" s="3" t="s">
        <v>91</v>
      </c>
      <c r="C94" s="12" t="s">
        <v>92</v>
      </c>
      <c r="D94" s="14">
        <v>591</v>
      </c>
      <c r="E94" s="8" t="s">
        <v>36</v>
      </c>
      <c r="F94" s="16"/>
      <c r="G94" s="19"/>
      <c r="H94" s="21"/>
      <c r="I94" s="6"/>
      <c r="J94" s="24"/>
      <c r="K94" s="6"/>
      <c r="L94" s="26"/>
      <c r="M94" s="7"/>
      <c r="N94" s="8"/>
    </row>
    <row r="95" spans="1:14" ht="30.6" customHeight="1" x14ac:dyDescent="0.3">
      <c r="A95" s="3"/>
      <c r="B95" s="3" t="s">
        <v>105</v>
      </c>
      <c r="C95" s="12" t="s">
        <v>104</v>
      </c>
      <c r="D95" s="14">
        <v>212</v>
      </c>
      <c r="E95" s="8" t="s">
        <v>36</v>
      </c>
      <c r="F95" s="16"/>
      <c r="G95" s="19"/>
      <c r="H95" s="21"/>
      <c r="I95" s="6"/>
      <c r="J95" s="24"/>
      <c r="K95" s="6"/>
      <c r="L95" s="26"/>
      <c r="M95" s="7"/>
      <c r="N95" s="8"/>
    </row>
    <row r="96" spans="1:14" ht="30.6" customHeight="1" x14ac:dyDescent="0.3">
      <c r="A96" s="3"/>
      <c r="B96" s="3" t="s">
        <v>159</v>
      </c>
      <c r="C96" s="12" t="s">
        <v>104</v>
      </c>
      <c r="D96" s="14">
        <v>297</v>
      </c>
      <c r="E96" s="8" t="s">
        <v>36</v>
      </c>
      <c r="F96" s="16"/>
      <c r="G96" s="19"/>
      <c r="H96" s="21"/>
      <c r="I96" s="6"/>
      <c r="J96" s="24"/>
      <c r="K96" s="6"/>
      <c r="L96" s="26"/>
      <c r="M96" s="7"/>
      <c r="N96" s="8"/>
    </row>
    <row r="97" spans="1:14" ht="30.6" customHeight="1" x14ac:dyDescent="0.3">
      <c r="A97" s="3"/>
      <c r="B97" s="3" t="s">
        <v>177</v>
      </c>
      <c r="C97" s="12" t="s">
        <v>178</v>
      </c>
      <c r="D97" s="14">
        <v>297</v>
      </c>
      <c r="E97" s="8" t="s">
        <v>36</v>
      </c>
      <c r="F97" s="16"/>
      <c r="G97" s="19"/>
      <c r="H97" s="21"/>
      <c r="I97" s="6"/>
      <c r="J97" s="24"/>
      <c r="K97" s="6"/>
      <c r="L97" s="26"/>
      <c r="M97" s="7"/>
      <c r="N97" s="8"/>
    </row>
    <row r="98" spans="1:14" ht="30.6" customHeight="1" x14ac:dyDescent="0.3">
      <c r="A98" s="3"/>
      <c r="B98" s="3" t="s">
        <v>179</v>
      </c>
      <c r="C98" s="12" t="s">
        <v>180</v>
      </c>
      <c r="D98" s="14">
        <v>1193</v>
      </c>
      <c r="E98" s="8" t="s">
        <v>36</v>
      </c>
      <c r="F98" s="16"/>
      <c r="G98" s="19"/>
      <c r="H98" s="21"/>
      <c r="I98" s="6"/>
      <c r="J98" s="24"/>
      <c r="K98" s="6"/>
      <c r="L98" s="26"/>
      <c r="M98" s="7"/>
      <c r="N98" s="8"/>
    </row>
    <row r="99" spans="1:14" ht="30.6" customHeight="1" x14ac:dyDescent="0.3">
      <c r="A99" s="3"/>
      <c r="B99" s="3" t="s">
        <v>173</v>
      </c>
      <c r="C99" s="12" t="s">
        <v>174</v>
      </c>
      <c r="D99" s="14">
        <v>656</v>
      </c>
      <c r="E99" s="8" t="s">
        <v>36</v>
      </c>
      <c r="F99" s="16"/>
      <c r="G99" s="19"/>
      <c r="H99" s="21"/>
      <c r="I99" s="6"/>
      <c r="J99" s="24"/>
      <c r="K99" s="6"/>
      <c r="L99" s="26"/>
      <c r="M99" s="7"/>
      <c r="N99" s="8"/>
    </row>
    <row r="100" spans="1:14" ht="30.6" customHeight="1" x14ac:dyDescent="0.3">
      <c r="A100" s="3"/>
      <c r="B100" s="3" t="s">
        <v>120</v>
      </c>
      <c r="C100" s="12" t="s">
        <v>121</v>
      </c>
      <c r="D100" s="14">
        <v>834</v>
      </c>
      <c r="E100" s="8" t="s">
        <v>36</v>
      </c>
      <c r="F100" s="16"/>
      <c r="G100" s="19"/>
      <c r="H100" s="21"/>
      <c r="I100" s="6"/>
      <c r="J100" s="24"/>
      <c r="K100" s="6"/>
      <c r="L100" s="26"/>
      <c r="M100" s="7"/>
      <c r="N100" s="8"/>
    </row>
    <row r="101" spans="1:14" ht="30.6" customHeight="1" x14ac:dyDescent="0.3">
      <c r="A101" s="10" t="s">
        <v>301</v>
      </c>
      <c r="B101" s="10" t="s">
        <v>267</v>
      </c>
      <c r="C101" s="11"/>
      <c r="D101" s="13"/>
      <c r="E101" s="8"/>
      <c r="F101" s="5"/>
      <c r="G101" s="18"/>
      <c r="H101" s="6"/>
      <c r="I101" s="19"/>
      <c r="J101" s="6"/>
      <c r="K101" s="25"/>
      <c r="L101" s="7"/>
      <c r="M101" s="25"/>
      <c r="N101" s="8"/>
    </row>
    <row r="102" spans="1:14" ht="30.6" customHeight="1" x14ac:dyDescent="0.3">
      <c r="A102" s="3"/>
      <c r="B102" s="3" t="s">
        <v>79</v>
      </c>
      <c r="C102" s="12" t="s">
        <v>82</v>
      </c>
      <c r="D102" s="14">
        <v>3</v>
      </c>
      <c r="E102" s="8" t="s">
        <v>17</v>
      </c>
      <c r="F102" s="16"/>
      <c r="G102" s="19"/>
      <c r="H102" s="21"/>
      <c r="I102" s="6"/>
      <c r="J102" s="24"/>
      <c r="K102" s="6"/>
      <c r="L102" s="26"/>
      <c r="M102" s="7"/>
      <c r="N102" s="8"/>
    </row>
    <row r="103" spans="1:14" ht="30.6" customHeight="1" x14ac:dyDescent="0.3">
      <c r="A103" s="3"/>
      <c r="B103" s="3" t="s">
        <v>79</v>
      </c>
      <c r="C103" s="12" t="s">
        <v>81</v>
      </c>
      <c r="D103" s="14">
        <v>20</v>
      </c>
      <c r="E103" s="8" t="s">
        <v>17</v>
      </c>
      <c r="F103" s="16"/>
      <c r="G103" s="19"/>
      <c r="H103" s="21"/>
      <c r="I103" s="6"/>
      <c r="J103" s="24"/>
      <c r="K103" s="6"/>
      <c r="L103" s="26"/>
      <c r="M103" s="7"/>
      <c r="N103" s="8"/>
    </row>
    <row r="104" spans="1:14" ht="30.6" customHeight="1" x14ac:dyDescent="0.3">
      <c r="A104" s="3"/>
      <c r="B104" s="3" t="s">
        <v>79</v>
      </c>
      <c r="C104" s="12" t="s">
        <v>80</v>
      </c>
      <c r="D104" s="14">
        <v>12</v>
      </c>
      <c r="E104" s="8" t="s">
        <v>17</v>
      </c>
      <c r="F104" s="16"/>
      <c r="G104" s="19"/>
      <c r="H104" s="21"/>
      <c r="I104" s="6"/>
      <c r="J104" s="24"/>
      <c r="K104" s="6"/>
      <c r="L104" s="26"/>
      <c r="M104" s="7"/>
      <c r="N104" s="8"/>
    </row>
    <row r="105" spans="1:14" ht="30.6" customHeight="1" x14ac:dyDescent="0.3">
      <c r="A105" s="3"/>
      <c r="B105" s="3" t="s">
        <v>15</v>
      </c>
      <c r="C105" s="12" t="s">
        <v>19</v>
      </c>
      <c r="D105" s="14">
        <v>67</v>
      </c>
      <c r="E105" s="8" t="s">
        <v>17</v>
      </c>
      <c r="F105" s="16"/>
      <c r="G105" s="19"/>
      <c r="H105" s="21"/>
      <c r="I105" s="6"/>
      <c r="J105" s="24"/>
      <c r="K105" s="6"/>
      <c r="L105" s="26"/>
      <c r="M105" s="7"/>
      <c r="N105" s="8"/>
    </row>
    <row r="106" spans="1:14" ht="30.6" customHeight="1" x14ac:dyDescent="0.3">
      <c r="A106" s="3"/>
      <c r="B106" s="3" t="s">
        <v>15</v>
      </c>
      <c r="C106" s="12" t="s">
        <v>18</v>
      </c>
      <c r="D106" s="14">
        <v>97</v>
      </c>
      <c r="E106" s="8" t="s">
        <v>17</v>
      </c>
      <c r="F106" s="16"/>
      <c r="G106" s="19"/>
      <c r="H106" s="21"/>
      <c r="I106" s="6"/>
      <c r="J106" s="24"/>
      <c r="K106" s="6"/>
      <c r="L106" s="26"/>
      <c r="M106" s="7"/>
      <c r="N106" s="8"/>
    </row>
    <row r="107" spans="1:14" ht="30.6" customHeight="1" x14ac:dyDescent="0.3">
      <c r="A107" s="3"/>
      <c r="B107" s="3" t="s">
        <v>15</v>
      </c>
      <c r="C107" s="12" t="s">
        <v>16</v>
      </c>
      <c r="D107" s="14">
        <v>175</v>
      </c>
      <c r="E107" s="8" t="s">
        <v>17</v>
      </c>
      <c r="F107" s="16"/>
      <c r="G107" s="19"/>
      <c r="H107" s="21"/>
      <c r="I107" s="6"/>
      <c r="J107" s="24"/>
      <c r="K107" s="6"/>
      <c r="L107" s="26"/>
      <c r="M107" s="7"/>
      <c r="N107" s="8"/>
    </row>
    <row r="108" spans="1:14" ht="30.6" customHeight="1" x14ac:dyDescent="0.3">
      <c r="A108" s="3"/>
      <c r="B108" s="3" t="s">
        <v>38</v>
      </c>
      <c r="C108" s="12" t="s">
        <v>40</v>
      </c>
      <c r="D108" s="14">
        <v>6</v>
      </c>
      <c r="E108" s="8" t="s">
        <v>17</v>
      </c>
      <c r="F108" s="16"/>
      <c r="G108" s="19"/>
      <c r="H108" s="21"/>
      <c r="I108" s="6"/>
      <c r="J108" s="24"/>
      <c r="K108" s="6"/>
      <c r="L108" s="26"/>
      <c r="M108" s="7"/>
      <c r="N108" s="8"/>
    </row>
    <row r="109" spans="1:14" ht="30.6" customHeight="1" x14ac:dyDescent="0.3">
      <c r="A109" s="3"/>
      <c r="B109" s="3" t="s">
        <v>38</v>
      </c>
      <c r="C109" s="12" t="s">
        <v>39</v>
      </c>
      <c r="D109" s="14">
        <v>9</v>
      </c>
      <c r="E109" s="8" t="s">
        <v>17</v>
      </c>
      <c r="F109" s="16"/>
      <c r="G109" s="19"/>
      <c r="H109" s="21"/>
      <c r="I109" s="6"/>
      <c r="J109" s="24"/>
      <c r="K109" s="6"/>
      <c r="L109" s="26"/>
      <c r="M109" s="7"/>
      <c r="N109" s="8"/>
    </row>
    <row r="110" spans="1:14" ht="30.6" customHeight="1" x14ac:dyDescent="0.3">
      <c r="A110" s="3"/>
      <c r="B110" s="3" t="s">
        <v>54</v>
      </c>
      <c r="C110" s="12" t="s">
        <v>51</v>
      </c>
      <c r="D110" s="14">
        <v>1</v>
      </c>
      <c r="E110" s="8" t="s">
        <v>17</v>
      </c>
      <c r="F110" s="16"/>
      <c r="G110" s="19"/>
      <c r="H110" s="21"/>
      <c r="I110" s="6"/>
      <c r="J110" s="24"/>
      <c r="K110" s="6"/>
      <c r="L110" s="26"/>
      <c r="M110" s="7"/>
      <c r="N110" s="8"/>
    </row>
    <row r="111" spans="1:14" ht="30.6" customHeight="1" x14ac:dyDescent="0.3">
      <c r="A111" s="3"/>
      <c r="B111" s="3" t="s">
        <v>54</v>
      </c>
      <c r="C111" s="12" t="s">
        <v>56</v>
      </c>
      <c r="D111" s="14">
        <v>11</v>
      </c>
      <c r="E111" s="8" t="s">
        <v>17</v>
      </c>
      <c r="F111" s="16"/>
      <c r="G111" s="19"/>
      <c r="H111" s="21"/>
      <c r="I111" s="6"/>
      <c r="J111" s="24"/>
      <c r="K111" s="6"/>
      <c r="L111" s="26"/>
      <c r="M111" s="7"/>
      <c r="N111" s="8"/>
    </row>
    <row r="112" spans="1:14" ht="30.6" customHeight="1" x14ac:dyDescent="0.3">
      <c r="A112" s="3"/>
      <c r="B112" s="3" t="s">
        <v>54</v>
      </c>
      <c r="C112" s="12" t="s">
        <v>55</v>
      </c>
      <c r="D112" s="14">
        <v>55</v>
      </c>
      <c r="E112" s="8" t="s">
        <v>17</v>
      </c>
      <c r="F112" s="16"/>
      <c r="G112" s="19"/>
      <c r="H112" s="21"/>
      <c r="I112" s="6"/>
      <c r="J112" s="24"/>
      <c r="K112" s="6"/>
      <c r="L112" s="26"/>
      <c r="M112" s="7"/>
      <c r="N112" s="8"/>
    </row>
    <row r="113" spans="1:14" ht="30.6" customHeight="1" x14ac:dyDescent="0.3">
      <c r="A113" s="3"/>
      <c r="B113" s="3" t="s">
        <v>57</v>
      </c>
      <c r="C113" s="12" t="s">
        <v>58</v>
      </c>
      <c r="D113" s="14">
        <v>67</v>
      </c>
      <c r="E113" s="8" t="s">
        <v>17</v>
      </c>
      <c r="F113" s="16"/>
      <c r="G113" s="19"/>
      <c r="H113" s="21"/>
      <c r="I113" s="6"/>
      <c r="J113" s="24"/>
      <c r="K113" s="6"/>
      <c r="L113" s="26"/>
      <c r="M113" s="7"/>
      <c r="N113" s="8"/>
    </row>
    <row r="114" spans="1:14" ht="30.6" customHeight="1" x14ac:dyDescent="0.3">
      <c r="A114" s="10" t="s">
        <v>302</v>
      </c>
      <c r="B114" s="10" t="s">
        <v>238</v>
      </c>
      <c r="C114" s="11"/>
      <c r="D114" s="13"/>
      <c r="E114" s="8"/>
      <c r="F114" s="5"/>
      <c r="G114" s="18"/>
      <c r="H114" s="6"/>
      <c r="I114" s="19"/>
      <c r="J114" s="6"/>
      <c r="K114" s="25"/>
      <c r="L114" s="7"/>
      <c r="M114" s="25"/>
      <c r="N114" s="8"/>
    </row>
    <row r="115" spans="1:14" ht="30.6" customHeight="1" x14ac:dyDescent="0.3">
      <c r="A115" s="3" t="s">
        <v>305</v>
      </c>
      <c r="B115" s="3" t="s">
        <v>306</v>
      </c>
      <c r="C115" s="12"/>
      <c r="D115" s="13"/>
      <c r="E115" s="8"/>
      <c r="F115" s="5"/>
      <c r="G115" s="18"/>
      <c r="H115" s="6"/>
      <c r="I115" s="19"/>
      <c r="J115" s="6"/>
      <c r="K115" s="25"/>
      <c r="L115" s="7"/>
      <c r="M115" s="25"/>
      <c r="N115" s="8"/>
    </row>
    <row r="116" spans="1:14" ht="30.6" customHeight="1" x14ac:dyDescent="0.3">
      <c r="A116" s="3"/>
      <c r="B116" s="3" t="s">
        <v>69</v>
      </c>
      <c r="C116" s="12" t="s">
        <v>71</v>
      </c>
      <c r="D116" s="14">
        <v>2776</v>
      </c>
      <c r="E116" s="8" t="s">
        <v>45</v>
      </c>
      <c r="F116" s="16"/>
      <c r="G116" s="19"/>
      <c r="H116" s="21"/>
      <c r="I116" s="6"/>
      <c r="J116" s="24"/>
      <c r="K116" s="6"/>
      <c r="L116" s="26"/>
      <c r="M116" s="7"/>
      <c r="N116" s="8"/>
    </row>
    <row r="117" spans="1:14" ht="30.6" customHeight="1" x14ac:dyDescent="0.3">
      <c r="A117" s="3"/>
      <c r="B117" s="3" t="s">
        <v>112</v>
      </c>
      <c r="C117" s="12" t="s">
        <v>113</v>
      </c>
      <c r="D117" s="14">
        <v>196</v>
      </c>
      <c r="E117" s="8" t="s">
        <v>36</v>
      </c>
      <c r="F117" s="16"/>
      <c r="G117" s="19"/>
      <c r="H117" s="21"/>
      <c r="I117" s="6"/>
      <c r="J117" s="24"/>
      <c r="K117" s="6"/>
      <c r="L117" s="26"/>
      <c r="M117" s="7"/>
      <c r="N117" s="8"/>
    </row>
    <row r="118" spans="1:14" ht="30.6" customHeight="1" x14ac:dyDescent="0.3">
      <c r="A118" s="3"/>
      <c r="B118" s="3" t="s">
        <v>114</v>
      </c>
      <c r="C118" s="12" t="s">
        <v>115</v>
      </c>
      <c r="D118" s="14">
        <v>315</v>
      </c>
      <c r="E118" s="8" t="s">
        <v>36</v>
      </c>
      <c r="F118" s="16"/>
      <c r="G118" s="19"/>
      <c r="H118" s="21"/>
      <c r="I118" s="6"/>
      <c r="J118" s="24"/>
      <c r="K118" s="6"/>
      <c r="L118" s="26"/>
      <c r="M118" s="7"/>
      <c r="N118" s="8"/>
    </row>
    <row r="119" spans="1:14" ht="30.6" customHeight="1" x14ac:dyDescent="0.3">
      <c r="A119" s="3"/>
      <c r="B119" s="3" t="s">
        <v>103</v>
      </c>
      <c r="C119" s="12" t="s">
        <v>104</v>
      </c>
      <c r="D119" s="14">
        <v>216</v>
      </c>
      <c r="E119" s="8" t="s">
        <v>36</v>
      </c>
      <c r="F119" s="16"/>
      <c r="G119" s="19"/>
      <c r="H119" s="21"/>
      <c r="I119" s="6"/>
      <c r="J119" s="24"/>
      <c r="K119" s="6"/>
      <c r="L119" s="26"/>
      <c r="M119" s="7"/>
      <c r="N119" s="8"/>
    </row>
    <row r="120" spans="1:14" ht="30.6" customHeight="1" x14ac:dyDescent="0.3">
      <c r="A120" s="3"/>
      <c r="B120" s="3" t="s">
        <v>111</v>
      </c>
      <c r="C120" s="12" t="s">
        <v>104</v>
      </c>
      <c r="D120" s="14">
        <v>241</v>
      </c>
      <c r="E120" s="8" t="s">
        <v>36</v>
      </c>
      <c r="F120" s="16"/>
      <c r="G120" s="19"/>
      <c r="H120" s="21"/>
      <c r="I120" s="6"/>
      <c r="J120" s="24"/>
      <c r="K120" s="6"/>
      <c r="L120" s="26"/>
      <c r="M120" s="7"/>
      <c r="N120" s="8"/>
    </row>
    <row r="121" spans="1:14" ht="30.6" customHeight="1" x14ac:dyDescent="0.3">
      <c r="A121" s="3" t="s">
        <v>307</v>
      </c>
      <c r="B121" s="3" t="s">
        <v>280</v>
      </c>
      <c r="C121" s="12"/>
      <c r="D121" s="13"/>
      <c r="E121" s="8"/>
      <c r="F121" s="5"/>
      <c r="G121" s="18"/>
      <c r="H121" s="6"/>
      <c r="I121" s="19"/>
      <c r="J121" s="6"/>
      <c r="K121" s="25"/>
      <c r="L121" s="7"/>
      <c r="M121" s="25"/>
      <c r="N121" s="8"/>
    </row>
    <row r="122" spans="1:14" ht="30.6" customHeight="1" x14ac:dyDescent="0.3">
      <c r="A122" s="3"/>
      <c r="B122" s="3" t="s">
        <v>134</v>
      </c>
      <c r="C122" s="12" t="s">
        <v>135</v>
      </c>
      <c r="D122" s="14">
        <v>400</v>
      </c>
      <c r="E122" s="8" t="s">
        <v>45</v>
      </c>
      <c r="F122" s="16"/>
      <c r="G122" s="19"/>
      <c r="H122" s="21"/>
      <c r="I122" s="6"/>
      <c r="J122" s="24"/>
      <c r="K122" s="6"/>
      <c r="L122" s="26"/>
      <c r="M122" s="7"/>
      <c r="N122" s="8"/>
    </row>
    <row r="123" spans="1:14" ht="30.6" customHeight="1" x14ac:dyDescent="0.3">
      <c r="A123" s="3"/>
      <c r="B123" s="3" t="s">
        <v>149</v>
      </c>
      <c r="C123" s="12" t="s">
        <v>150</v>
      </c>
      <c r="D123" s="14">
        <v>400</v>
      </c>
      <c r="E123" s="8" t="s">
        <v>45</v>
      </c>
      <c r="F123" s="16"/>
      <c r="G123" s="19"/>
      <c r="H123" s="21"/>
      <c r="I123" s="6"/>
      <c r="J123" s="24"/>
      <c r="K123" s="6"/>
      <c r="L123" s="26"/>
      <c r="M123" s="7"/>
      <c r="N123" s="8"/>
    </row>
    <row r="124" spans="1:14" ht="30.6" customHeight="1" x14ac:dyDescent="0.3">
      <c r="A124" s="3"/>
      <c r="B124" s="3" t="s">
        <v>69</v>
      </c>
      <c r="C124" s="12" t="s">
        <v>71</v>
      </c>
      <c r="D124" s="14">
        <v>400</v>
      </c>
      <c r="E124" s="8" t="s">
        <v>45</v>
      </c>
      <c r="F124" s="16"/>
      <c r="G124" s="19"/>
      <c r="H124" s="21"/>
      <c r="I124" s="6"/>
      <c r="J124" s="24"/>
      <c r="K124" s="6"/>
      <c r="L124" s="26"/>
      <c r="M124" s="7"/>
      <c r="N124" s="8"/>
    </row>
    <row r="125" spans="1:14" ht="30.6" customHeight="1" x14ac:dyDescent="0.3">
      <c r="A125" s="3"/>
      <c r="B125" s="3" t="s">
        <v>112</v>
      </c>
      <c r="C125" s="12" t="s">
        <v>113</v>
      </c>
      <c r="D125" s="14">
        <v>3</v>
      </c>
      <c r="E125" s="8" t="s">
        <v>36</v>
      </c>
      <c r="F125" s="16"/>
      <c r="G125" s="19"/>
      <c r="H125" s="21"/>
      <c r="I125" s="6"/>
      <c r="J125" s="24"/>
      <c r="K125" s="6"/>
      <c r="L125" s="26"/>
      <c r="M125" s="7"/>
      <c r="N125" s="8"/>
    </row>
    <row r="126" spans="1:14" ht="30.6" customHeight="1" x14ac:dyDescent="0.3">
      <c r="A126" s="3"/>
      <c r="B126" s="3" t="s">
        <v>114</v>
      </c>
      <c r="C126" s="12" t="s">
        <v>115</v>
      </c>
      <c r="D126" s="14">
        <v>70</v>
      </c>
      <c r="E126" s="8" t="s">
        <v>36</v>
      </c>
      <c r="F126" s="16"/>
      <c r="G126" s="19"/>
      <c r="H126" s="21"/>
      <c r="I126" s="6"/>
      <c r="J126" s="24"/>
      <c r="K126" s="6"/>
      <c r="L126" s="26"/>
      <c r="M126" s="7"/>
      <c r="N126" s="8"/>
    </row>
    <row r="127" spans="1:14" ht="30.6" customHeight="1" x14ac:dyDescent="0.3">
      <c r="A127" s="3"/>
      <c r="B127" s="3" t="s">
        <v>125</v>
      </c>
      <c r="C127" s="12" t="s">
        <v>104</v>
      </c>
      <c r="D127" s="14">
        <v>1</v>
      </c>
      <c r="E127" s="8" t="s">
        <v>36</v>
      </c>
      <c r="F127" s="16"/>
      <c r="G127" s="19"/>
      <c r="H127" s="21"/>
      <c r="I127" s="6"/>
      <c r="J127" s="24"/>
      <c r="K127" s="6"/>
      <c r="L127" s="26"/>
      <c r="M127" s="7"/>
      <c r="N127" s="8"/>
    </row>
    <row r="128" spans="1:14" ht="30.6" customHeight="1" x14ac:dyDescent="0.3">
      <c r="A128" s="3"/>
      <c r="B128" s="3" t="s">
        <v>103</v>
      </c>
      <c r="C128" s="12" t="s">
        <v>104</v>
      </c>
      <c r="D128" s="14">
        <v>4</v>
      </c>
      <c r="E128" s="8" t="s">
        <v>36</v>
      </c>
      <c r="F128" s="16"/>
      <c r="G128" s="19"/>
      <c r="H128" s="21"/>
      <c r="I128" s="6"/>
      <c r="J128" s="24"/>
      <c r="K128" s="6"/>
      <c r="L128" s="26"/>
      <c r="M128" s="7"/>
      <c r="N128" s="8"/>
    </row>
    <row r="129" spans="1:14" ht="30.6" customHeight="1" x14ac:dyDescent="0.3">
      <c r="A129" s="3"/>
      <c r="B129" s="3" t="s">
        <v>111</v>
      </c>
      <c r="C129" s="12" t="s">
        <v>104</v>
      </c>
      <c r="D129" s="14">
        <v>3</v>
      </c>
      <c r="E129" s="8" t="s">
        <v>36</v>
      </c>
      <c r="F129" s="16"/>
      <c r="G129" s="19"/>
      <c r="H129" s="21"/>
      <c r="I129" s="6"/>
      <c r="J129" s="24"/>
      <c r="K129" s="6"/>
      <c r="L129" s="26"/>
      <c r="M129" s="7"/>
      <c r="N129" s="8"/>
    </row>
    <row r="130" spans="1:14" ht="30.6" customHeight="1" x14ac:dyDescent="0.3">
      <c r="A130" s="3" t="s">
        <v>308</v>
      </c>
      <c r="B130" s="3" t="s">
        <v>309</v>
      </c>
      <c r="C130" s="12"/>
      <c r="D130" s="13"/>
      <c r="E130" s="8"/>
      <c r="F130" s="5"/>
      <c r="G130" s="18"/>
      <c r="H130" s="6"/>
      <c r="I130" s="19"/>
      <c r="J130" s="6"/>
      <c r="K130" s="25"/>
      <c r="L130" s="7"/>
      <c r="M130" s="25"/>
      <c r="N130" s="8"/>
    </row>
    <row r="131" spans="1:14" ht="30.6" customHeight="1" x14ac:dyDescent="0.3">
      <c r="A131" s="3"/>
      <c r="B131" s="3" t="s">
        <v>107</v>
      </c>
      <c r="C131" s="12" t="s">
        <v>108</v>
      </c>
      <c r="D131" s="14">
        <v>132</v>
      </c>
      <c r="E131" s="8" t="s">
        <v>45</v>
      </c>
      <c r="F131" s="16"/>
      <c r="G131" s="19"/>
      <c r="H131" s="21"/>
      <c r="I131" s="6"/>
      <c r="J131" s="24"/>
      <c r="K131" s="6"/>
      <c r="L131" s="26"/>
      <c r="M131" s="7"/>
      <c r="N131" s="8"/>
    </row>
    <row r="132" spans="1:14" ht="30.6" customHeight="1" x14ac:dyDescent="0.3">
      <c r="A132" s="3"/>
      <c r="B132" s="3" t="s">
        <v>106</v>
      </c>
      <c r="C132" s="12" t="s">
        <v>104</v>
      </c>
      <c r="D132" s="14">
        <v>2</v>
      </c>
      <c r="E132" s="8" t="s">
        <v>36</v>
      </c>
      <c r="F132" s="16"/>
      <c r="G132" s="19"/>
      <c r="H132" s="21"/>
      <c r="I132" s="6"/>
      <c r="J132" s="24"/>
      <c r="K132" s="6"/>
      <c r="L132" s="26"/>
      <c r="M132" s="7"/>
      <c r="N132" s="8"/>
    </row>
    <row r="133" spans="1:14" ht="30.6" customHeight="1" x14ac:dyDescent="0.3">
      <c r="A133" s="3" t="s">
        <v>310</v>
      </c>
      <c r="B133" s="3" t="s">
        <v>311</v>
      </c>
      <c r="C133" s="12"/>
      <c r="D133" s="13"/>
      <c r="E133" s="8"/>
      <c r="F133" s="5"/>
      <c r="G133" s="18"/>
      <c r="H133" s="6"/>
      <c r="I133" s="19"/>
      <c r="J133" s="6"/>
      <c r="K133" s="25"/>
      <c r="L133" s="7"/>
      <c r="M133" s="25"/>
      <c r="N133" s="8"/>
    </row>
    <row r="134" spans="1:14" ht="30.6" customHeight="1" x14ac:dyDescent="0.3">
      <c r="A134" s="3"/>
      <c r="B134" s="3" t="s">
        <v>126</v>
      </c>
      <c r="C134" s="12" t="s">
        <v>127</v>
      </c>
      <c r="D134" s="14">
        <v>794</v>
      </c>
      <c r="E134" s="8" t="s">
        <v>45</v>
      </c>
      <c r="F134" s="16"/>
      <c r="G134" s="19"/>
      <c r="H134" s="21"/>
      <c r="I134" s="6"/>
      <c r="J134" s="24"/>
      <c r="K134" s="6"/>
      <c r="L134" s="26"/>
      <c r="M134" s="7"/>
      <c r="N134" s="8"/>
    </row>
    <row r="135" spans="1:14" ht="30.6" customHeight="1" x14ac:dyDescent="0.3">
      <c r="A135" s="3" t="s">
        <v>312</v>
      </c>
      <c r="B135" s="3" t="s">
        <v>282</v>
      </c>
      <c r="C135" s="12"/>
      <c r="D135" s="13"/>
      <c r="E135" s="8"/>
      <c r="F135" s="5"/>
      <c r="G135" s="18"/>
      <c r="H135" s="6"/>
      <c r="I135" s="19"/>
      <c r="J135" s="6"/>
      <c r="K135" s="25"/>
      <c r="L135" s="7"/>
      <c r="M135" s="25"/>
      <c r="N135" s="8"/>
    </row>
    <row r="136" spans="1:14" ht="30.6" customHeight="1" x14ac:dyDescent="0.3">
      <c r="A136" s="3"/>
      <c r="B136" s="3" t="s">
        <v>64</v>
      </c>
      <c r="C136" s="12" t="s">
        <v>65</v>
      </c>
      <c r="D136" s="14">
        <v>51</v>
      </c>
      <c r="E136" s="8" t="s">
        <v>45</v>
      </c>
      <c r="F136" s="16"/>
      <c r="G136" s="19"/>
      <c r="H136" s="21"/>
      <c r="I136" s="6"/>
      <c r="J136" s="24"/>
      <c r="K136" s="6"/>
      <c r="L136" s="26"/>
      <c r="M136" s="7"/>
      <c r="N136" s="8"/>
    </row>
    <row r="137" spans="1:14" ht="30.6" customHeight="1" x14ac:dyDescent="0.3">
      <c r="A137" s="3"/>
      <c r="B137" s="3" t="s">
        <v>64</v>
      </c>
      <c r="C137" s="12" t="s">
        <v>66</v>
      </c>
      <c r="D137" s="14">
        <v>5</v>
      </c>
      <c r="E137" s="8" t="s">
        <v>45</v>
      </c>
      <c r="F137" s="16"/>
      <c r="G137" s="19"/>
      <c r="H137" s="21"/>
      <c r="I137" s="6"/>
      <c r="J137" s="24"/>
      <c r="K137" s="6"/>
      <c r="L137" s="26"/>
      <c r="M137" s="7"/>
      <c r="N137" s="8"/>
    </row>
    <row r="138" spans="1:14" ht="30.6" customHeight="1" x14ac:dyDescent="0.3">
      <c r="A138" s="10" t="s">
        <v>304</v>
      </c>
      <c r="B138" s="10" t="s">
        <v>278</v>
      </c>
      <c r="C138" s="11"/>
      <c r="D138" s="13"/>
      <c r="E138" s="8"/>
      <c r="F138" s="5"/>
      <c r="G138" s="18"/>
      <c r="H138" s="6"/>
      <c r="I138" s="19"/>
      <c r="J138" s="6"/>
      <c r="K138" s="25"/>
      <c r="L138" s="7"/>
      <c r="M138" s="25"/>
      <c r="N138" s="8"/>
    </row>
    <row r="139" spans="1:14" ht="30.6" customHeight="1" x14ac:dyDescent="0.3">
      <c r="A139" s="3" t="s">
        <v>313</v>
      </c>
      <c r="B139" s="3" t="s">
        <v>288</v>
      </c>
      <c r="C139" s="12"/>
      <c r="D139" s="13"/>
      <c r="E139" s="8"/>
      <c r="F139" s="5"/>
      <c r="G139" s="18"/>
      <c r="H139" s="6"/>
      <c r="I139" s="19"/>
      <c r="J139" s="6"/>
      <c r="K139" s="25"/>
      <c r="L139" s="7"/>
      <c r="M139" s="25"/>
      <c r="N139" s="8"/>
    </row>
    <row r="140" spans="1:14" ht="30.6" customHeight="1" x14ac:dyDescent="0.3">
      <c r="A140" s="3"/>
      <c r="B140" s="3" t="s">
        <v>59</v>
      </c>
      <c r="C140" s="12" t="s">
        <v>61</v>
      </c>
      <c r="D140" s="14">
        <v>1</v>
      </c>
      <c r="E140" s="8" t="s">
        <v>17</v>
      </c>
      <c r="F140" s="16"/>
      <c r="G140" s="19"/>
      <c r="H140" s="21"/>
      <c r="I140" s="6"/>
      <c r="J140" s="24"/>
      <c r="K140" s="6"/>
      <c r="L140" s="26"/>
      <c r="M140" s="7"/>
      <c r="N140" s="8"/>
    </row>
    <row r="141" spans="1:14" ht="30.6" customHeight="1" x14ac:dyDescent="0.3">
      <c r="A141" s="3"/>
      <c r="B141" s="3" t="s">
        <v>59</v>
      </c>
      <c r="C141" s="12" t="s">
        <v>62</v>
      </c>
      <c r="D141" s="14">
        <v>1</v>
      </c>
      <c r="E141" s="8" t="s">
        <v>17</v>
      </c>
      <c r="F141" s="16"/>
      <c r="G141" s="19"/>
      <c r="H141" s="21"/>
      <c r="I141" s="6"/>
      <c r="J141" s="24"/>
      <c r="K141" s="6"/>
      <c r="L141" s="26"/>
      <c r="M141" s="7"/>
      <c r="N141" s="8"/>
    </row>
    <row r="142" spans="1:14" ht="30.6" customHeight="1" x14ac:dyDescent="0.3">
      <c r="A142" s="3"/>
      <c r="B142" s="3" t="s">
        <v>59</v>
      </c>
      <c r="C142" s="12" t="s">
        <v>63</v>
      </c>
      <c r="D142" s="14">
        <v>11</v>
      </c>
      <c r="E142" s="8" t="s">
        <v>17</v>
      </c>
      <c r="F142" s="16"/>
      <c r="G142" s="19"/>
      <c r="H142" s="21"/>
      <c r="I142" s="6"/>
      <c r="J142" s="24"/>
      <c r="K142" s="6"/>
      <c r="L142" s="26"/>
      <c r="M142" s="7"/>
      <c r="N142" s="8"/>
    </row>
    <row r="143" spans="1:14" ht="30.6" customHeight="1" x14ac:dyDescent="0.3">
      <c r="A143" s="3"/>
      <c r="B143" s="3" t="s">
        <v>59</v>
      </c>
      <c r="C143" s="12" t="s">
        <v>60</v>
      </c>
      <c r="D143" s="14">
        <v>2</v>
      </c>
      <c r="E143" s="8" t="s">
        <v>17</v>
      </c>
      <c r="F143" s="16"/>
      <c r="G143" s="19"/>
      <c r="H143" s="21"/>
      <c r="I143" s="6"/>
      <c r="J143" s="24"/>
      <c r="K143" s="6"/>
      <c r="L143" s="26"/>
      <c r="M143" s="7"/>
      <c r="N143" s="8"/>
    </row>
    <row r="144" spans="1:14" ht="30.6" customHeight="1" x14ac:dyDescent="0.3">
      <c r="A144" s="3"/>
      <c r="B144" s="3" t="s">
        <v>12</v>
      </c>
      <c r="C144" s="12" t="s">
        <v>13</v>
      </c>
      <c r="D144" s="14">
        <v>1.41</v>
      </c>
      <c r="E144" s="8" t="s">
        <v>14</v>
      </c>
      <c r="F144" s="16"/>
      <c r="G144" s="19"/>
      <c r="H144" s="21"/>
      <c r="I144" s="6"/>
      <c r="J144" s="24"/>
      <c r="K144" s="6"/>
      <c r="L144" s="26"/>
      <c r="M144" s="7"/>
      <c r="N144" s="8"/>
    </row>
    <row r="145" spans="1:14" ht="30.6" customHeight="1" x14ac:dyDescent="0.3">
      <c r="A145" s="3" t="s">
        <v>314</v>
      </c>
      <c r="B145" s="3" t="s">
        <v>315</v>
      </c>
      <c r="C145" s="12"/>
      <c r="D145" s="13"/>
      <c r="E145" s="8"/>
      <c r="F145" s="5"/>
      <c r="G145" s="18"/>
      <c r="H145" s="6"/>
      <c r="I145" s="19"/>
      <c r="J145" s="6"/>
      <c r="K145" s="25"/>
      <c r="L145" s="7"/>
      <c r="M145" s="25"/>
      <c r="N145" s="8"/>
    </row>
    <row r="146" spans="1:14" ht="30.6" customHeight="1" x14ac:dyDescent="0.3">
      <c r="A146" s="3"/>
      <c r="B146" s="3" t="s">
        <v>67</v>
      </c>
      <c r="C146" s="12" t="s">
        <v>68</v>
      </c>
      <c r="D146" s="14">
        <v>1302</v>
      </c>
      <c r="E146" s="8" t="s">
        <v>17</v>
      </c>
      <c r="F146" s="16"/>
      <c r="G146" s="19"/>
      <c r="H146" s="21"/>
      <c r="I146" s="6"/>
      <c r="J146" s="24"/>
      <c r="K146" s="6"/>
      <c r="L146" s="26"/>
      <c r="M146" s="7"/>
      <c r="N146" s="8"/>
    </row>
    <row r="147" spans="1:14" ht="30.6" customHeight="1" x14ac:dyDescent="0.3">
      <c r="A147" s="3"/>
      <c r="B147" s="3" t="s">
        <v>37</v>
      </c>
      <c r="C147" s="12" t="s">
        <v>35</v>
      </c>
      <c r="D147" s="14">
        <v>0.01</v>
      </c>
      <c r="E147" s="8" t="s">
        <v>36</v>
      </c>
      <c r="F147" s="16"/>
      <c r="G147" s="19"/>
      <c r="H147" s="21"/>
      <c r="I147" s="6"/>
      <c r="J147" s="24"/>
      <c r="K147" s="6"/>
      <c r="L147" s="26"/>
      <c r="M147" s="7"/>
      <c r="N147" s="8"/>
    </row>
    <row r="148" spans="1:14" ht="30.6" customHeight="1" x14ac:dyDescent="0.3">
      <c r="A148" s="3"/>
      <c r="B148" s="3" t="s">
        <v>142</v>
      </c>
      <c r="C148" s="12" t="s">
        <v>143</v>
      </c>
      <c r="D148" s="14">
        <v>0.25900000000000001</v>
      </c>
      <c r="E148" s="8" t="s">
        <v>14</v>
      </c>
      <c r="F148" s="16"/>
      <c r="G148" s="19"/>
      <c r="H148" s="21"/>
      <c r="I148" s="6"/>
      <c r="J148" s="24"/>
      <c r="K148" s="6"/>
      <c r="L148" s="26"/>
      <c r="M148" s="7"/>
      <c r="N148" s="8"/>
    </row>
    <row r="149" spans="1:14" ht="30.6" customHeight="1" x14ac:dyDescent="0.3">
      <c r="A149" s="10" t="s">
        <v>303</v>
      </c>
      <c r="B149" s="10" t="s">
        <v>283</v>
      </c>
      <c r="C149" s="11"/>
      <c r="D149" s="13"/>
      <c r="E149" s="8"/>
      <c r="F149" s="5"/>
      <c r="G149" s="18"/>
      <c r="H149" s="6"/>
      <c r="I149" s="19"/>
      <c r="J149" s="6"/>
      <c r="K149" s="25"/>
      <c r="L149" s="7"/>
      <c r="M149" s="25"/>
      <c r="N149" s="8"/>
    </row>
    <row r="150" spans="1:14" ht="30.6" customHeight="1" x14ac:dyDescent="0.3">
      <c r="A150" s="3"/>
      <c r="B150" s="3" t="s">
        <v>122</v>
      </c>
      <c r="C150" s="12" t="s">
        <v>123</v>
      </c>
      <c r="D150" s="14">
        <v>1</v>
      </c>
      <c r="E150" s="8" t="s">
        <v>124</v>
      </c>
      <c r="F150" s="16"/>
      <c r="G150" s="19"/>
      <c r="H150" s="21"/>
      <c r="I150" s="6"/>
      <c r="J150" s="24"/>
      <c r="K150" s="6"/>
      <c r="L150" s="26"/>
      <c r="M150" s="7"/>
      <c r="N150" s="8"/>
    </row>
    <row r="151" spans="1:14" ht="30.6" customHeight="1" x14ac:dyDescent="0.3">
      <c r="A151" s="3"/>
      <c r="B151" s="3" t="s">
        <v>144</v>
      </c>
      <c r="C151" s="12" t="s">
        <v>145</v>
      </c>
      <c r="D151" s="14">
        <v>0.27</v>
      </c>
      <c r="E151" s="8" t="s">
        <v>14</v>
      </c>
      <c r="F151" s="16"/>
      <c r="G151" s="19"/>
      <c r="H151" s="21"/>
      <c r="I151" s="6"/>
      <c r="J151" s="24"/>
      <c r="K151" s="6"/>
      <c r="L151" s="26"/>
      <c r="M151" s="7"/>
      <c r="N151" s="8"/>
    </row>
    <row r="152" spans="1:14" ht="30.6" customHeight="1" x14ac:dyDescent="0.3">
      <c r="A152" s="10" t="s">
        <v>316</v>
      </c>
      <c r="B152" s="10" t="s">
        <v>291</v>
      </c>
      <c r="C152" s="11"/>
      <c r="D152" s="13"/>
      <c r="E152" s="8"/>
      <c r="F152" s="5"/>
      <c r="G152" s="18"/>
      <c r="H152" s="6"/>
      <c r="I152" s="19"/>
      <c r="J152" s="6"/>
      <c r="K152" s="25"/>
      <c r="L152" s="7"/>
      <c r="M152" s="25"/>
      <c r="N152" s="8"/>
    </row>
    <row r="153" spans="1:14" ht="30.6" customHeight="1" x14ac:dyDescent="0.3">
      <c r="A153" s="3" t="s">
        <v>317</v>
      </c>
      <c r="B153" s="3" t="s">
        <v>294</v>
      </c>
      <c r="C153" s="12"/>
      <c r="D153" s="13"/>
      <c r="E153" s="8"/>
      <c r="F153" s="5"/>
      <c r="G153" s="18"/>
      <c r="H153" s="6"/>
      <c r="I153" s="19"/>
      <c r="J153" s="6"/>
      <c r="K153" s="25"/>
      <c r="L153" s="7"/>
      <c r="M153" s="25"/>
      <c r="N153" s="8"/>
    </row>
    <row r="154" spans="1:14" ht="30.6" customHeight="1" x14ac:dyDescent="0.3">
      <c r="A154" s="3"/>
      <c r="B154" s="3" t="s">
        <v>214</v>
      </c>
      <c r="C154" s="12" t="s">
        <v>215</v>
      </c>
      <c r="D154" s="14">
        <v>549</v>
      </c>
      <c r="E154" s="8" t="s">
        <v>36</v>
      </c>
      <c r="F154" s="16"/>
      <c r="G154" s="19"/>
      <c r="H154" s="22"/>
      <c r="I154" s="7"/>
      <c r="J154" s="24"/>
      <c r="K154" s="6"/>
      <c r="L154" s="27"/>
      <c r="M154" s="7"/>
      <c r="N154" s="8"/>
    </row>
    <row r="155" spans="1:14" ht="30.6" customHeight="1" x14ac:dyDescent="0.3">
      <c r="A155" s="3"/>
      <c r="B155" s="3" t="s">
        <v>216</v>
      </c>
      <c r="C155" s="12" t="s">
        <v>217</v>
      </c>
      <c r="D155" s="14">
        <v>750</v>
      </c>
      <c r="E155" s="8" t="s">
        <v>36</v>
      </c>
      <c r="F155" s="16"/>
      <c r="G155" s="19"/>
      <c r="H155" s="22"/>
      <c r="I155" s="7"/>
      <c r="J155" s="24"/>
      <c r="K155" s="6"/>
      <c r="L155" s="27"/>
      <c r="M155" s="7"/>
      <c r="N155" s="8"/>
    </row>
    <row r="156" spans="1:14" ht="30.6" customHeight="1" x14ac:dyDescent="0.3">
      <c r="A156" s="3" t="s">
        <v>318</v>
      </c>
      <c r="B156" s="3" t="s">
        <v>221</v>
      </c>
      <c r="C156" s="12"/>
      <c r="D156" s="13"/>
      <c r="E156" s="8"/>
      <c r="F156" s="5"/>
      <c r="G156" s="18"/>
      <c r="H156" s="6"/>
      <c r="I156" s="19"/>
      <c r="J156" s="6"/>
      <c r="K156" s="25"/>
      <c r="L156" s="7"/>
      <c r="M156" s="25"/>
      <c r="N156" s="8"/>
    </row>
    <row r="157" spans="1:14" ht="30.6" customHeight="1" x14ac:dyDescent="0.3">
      <c r="A157" s="3"/>
      <c r="B157" s="3" t="s">
        <v>221</v>
      </c>
      <c r="C157" s="12" t="s">
        <v>222</v>
      </c>
      <c r="D157" s="14">
        <v>1</v>
      </c>
      <c r="E157" s="8" t="s">
        <v>124</v>
      </c>
      <c r="F157" s="16"/>
      <c r="G157" s="19"/>
      <c r="H157" s="22"/>
      <c r="I157" s="7"/>
      <c r="J157" s="24"/>
      <c r="K157" s="6"/>
      <c r="L157" s="27"/>
      <c r="M157" s="7"/>
      <c r="N157" s="8"/>
    </row>
    <row r="158" spans="1:14" ht="30.6" customHeight="1" x14ac:dyDescent="0.3">
      <c r="A158" s="3" t="s">
        <v>319</v>
      </c>
      <c r="B158" s="3" t="s">
        <v>225</v>
      </c>
      <c r="C158" s="12"/>
      <c r="D158" s="13"/>
      <c r="E158" s="8"/>
      <c r="F158" s="5"/>
      <c r="G158" s="18"/>
      <c r="H158" s="6"/>
      <c r="I158" s="19"/>
      <c r="J158" s="6"/>
      <c r="K158" s="25"/>
      <c r="L158" s="7"/>
      <c r="M158" s="25"/>
      <c r="N158" s="8"/>
    </row>
    <row r="159" spans="1:14" ht="30.6" customHeight="1" x14ac:dyDescent="0.3">
      <c r="A159" s="3"/>
      <c r="B159" s="3" t="s">
        <v>225</v>
      </c>
      <c r="C159" s="12" t="s">
        <v>226</v>
      </c>
      <c r="D159" s="14">
        <v>2</v>
      </c>
      <c r="E159" s="8" t="s">
        <v>227</v>
      </c>
      <c r="F159" s="16"/>
      <c r="G159" s="19"/>
      <c r="H159" s="22"/>
      <c r="I159" s="7"/>
      <c r="J159" s="24"/>
      <c r="K159" s="6"/>
      <c r="L159" s="27"/>
      <c r="M159" s="7"/>
      <c r="N159" s="8"/>
    </row>
    <row r="160" spans="1:14" ht="30.6" customHeight="1" x14ac:dyDescent="0.3">
      <c r="A160" s="3" t="s">
        <v>320</v>
      </c>
      <c r="B160" s="3" t="s">
        <v>321</v>
      </c>
      <c r="C160" s="12"/>
      <c r="D160" s="13"/>
      <c r="E160" s="8"/>
      <c r="F160" s="5"/>
      <c r="G160" s="18"/>
      <c r="H160" s="6"/>
      <c r="I160" s="19"/>
      <c r="J160" s="6"/>
      <c r="K160" s="25"/>
      <c r="L160" s="7"/>
      <c r="M160" s="25"/>
      <c r="N160" s="8"/>
    </row>
    <row r="161" spans="1:14" ht="30.6" customHeight="1" x14ac:dyDescent="0.3">
      <c r="A161" s="3"/>
      <c r="B161" s="3" t="s">
        <v>199</v>
      </c>
      <c r="C161" s="12" t="s">
        <v>82</v>
      </c>
      <c r="D161" s="14">
        <v>1</v>
      </c>
      <c r="E161" s="8" t="s">
        <v>191</v>
      </c>
      <c r="F161" s="16"/>
      <c r="G161" s="19"/>
      <c r="H161" s="22"/>
      <c r="I161" s="7"/>
      <c r="J161" s="24"/>
      <c r="K161" s="6"/>
      <c r="L161" s="27"/>
      <c r="M161" s="7"/>
      <c r="N161" s="8"/>
    </row>
    <row r="162" spans="1:14" ht="30.6" customHeight="1" x14ac:dyDescent="0.3">
      <c r="A162" s="3"/>
      <c r="B162" s="3" t="s">
        <v>199</v>
      </c>
      <c r="C162" s="12" t="s">
        <v>81</v>
      </c>
      <c r="D162" s="14">
        <v>1</v>
      </c>
      <c r="E162" s="8" t="s">
        <v>191</v>
      </c>
      <c r="F162" s="16"/>
      <c r="G162" s="19"/>
      <c r="H162" s="22"/>
      <c r="I162" s="7"/>
      <c r="J162" s="24"/>
      <c r="K162" s="6"/>
      <c r="L162" s="27"/>
      <c r="M162" s="7"/>
      <c r="N162" s="8"/>
    </row>
    <row r="163" spans="1:14" ht="30.6" customHeight="1" x14ac:dyDescent="0.3">
      <c r="A163" s="3"/>
      <c r="B163" s="3" t="s">
        <v>199</v>
      </c>
      <c r="C163" s="12" t="s">
        <v>80</v>
      </c>
      <c r="D163" s="14">
        <v>1</v>
      </c>
      <c r="E163" s="8" t="s">
        <v>191</v>
      </c>
      <c r="F163" s="16"/>
      <c r="G163" s="19"/>
      <c r="H163" s="22"/>
      <c r="I163" s="7"/>
      <c r="J163" s="24"/>
      <c r="K163" s="6"/>
      <c r="L163" s="27"/>
      <c r="M163" s="7"/>
      <c r="N163" s="8"/>
    </row>
    <row r="164" spans="1:14" ht="30.6" customHeight="1" x14ac:dyDescent="0.3">
      <c r="A164" s="3"/>
      <c r="B164" s="3" t="s">
        <v>195</v>
      </c>
      <c r="C164" s="12" t="s">
        <v>198</v>
      </c>
      <c r="D164" s="14">
        <v>6</v>
      </c>
      <c r="E164" s="8" t="s">
        <v>191</v>
      </c>
      <c r="F164" s="16"/>
      <c r="G164" s="19"/>
      <c r="H164" s="22"/>
      <c r="I164" s="7"/>
      <c r="J164" s="24"/>
      <c r="K164" s="6"/>
      <c r="L164" s="27"/>
      <c r="M164" s="7"/>
      <c r="N164" s="8"/>
    </row>
    <row r="165" spans="1:14" ht="30.6" customHeight="1" x14ac:dyDescent="0.3">
      <c r="A165" s="3"/>
      <c r="B165" s="3" t="s">
        <v>195</v>
      </c>
      <c r="C165" s="12" t="s">
        <v>197</v>
      </c>
      <c r="D165" s="14">
        <v>25</v>
      </c>
      <c r="E165" s="8" t="s">
        <v>191</v>
      </c>
      <c r="F165" s="16"/>
      <c r="G165" s="19"/>
      <c r="H165" s="22"/>
      <c r="I165" s="7"/>
      <c r="J165" s="24"/>
      <c r="K165" s="6"/>
      <c r="L165" s="27"/>
      <c r="M165" s="7"/>
      <c r="N165" s="8"/>
    </row>
    <row r="166" spans="1:14" ht="30.6" customHeight="1" x14ac:dyDescent="0.3">
      <c r="A166" s="3"/>
      <c r="B166" s="3" t="s">
        <v>195</v>
      </c>
      <c r="C166" s="12" t="s">
        <v>196</v>
      </c>
      <c r="D166" s="14">
        <v>18</v>
      </c>
      <c r="E166" s="8" t="s">
        <v>191</v>
      </c>
      <c r="F166" s="16"/>
      <c r="G166" s="19"/>
      <c r="H166" s="22"/>
      <c r="I166" s="7"/>
      <c r="J166" s="24"/>
      <c r="K166" s="6"/>
      <c r="L166" s="27"/>
      <c r="M166" s="7"/>
      <c r="N166" s="8"/>
    </row>
    <row r="167" spans="1:14" ht="30.6" customHeight="1" x14ac:dyDescent="0.3">
      <c r="A167" s="3"/>
      <c r="B167" s="3" t="s">
        <v>194</v>
      </c>
      <c r="C167" s="12" t="s">
        <v>82</v>
      </c>
      <c r="D167" s="14">
        <v>1</v>
      </c>
      <c r="E167" s="8" t="s">
        <v>191</v>
      </c>
      <c r="F167" s="16"/>
      <c r="G167" s="19"/>
      <c r="H167" s="22"/>
      <c r="I167" s="7"/>
      <c r="J167" s="24"/>
      <c r="K167" s="6"/>
      <c r="L167" s="27"/>
      <c r="M167" s="7"/>
      <c r="N167" s="8"/>
    </row>
    <row r="168" spans="1:14" ht="30.6" customHeight="1" x14ac:dyDescent="0.3">
      <c r="A168" s="3"/>
      <c r="B168" s="3" t="s">
        <v>194</v>
      </c>
      <c r="C168" s="12" t="s">
        <v>81</v>
      </c>
      <c r="D168" s="14">
        <v>7</v>
      </c>
      <c r="E168" s="8" t="s">
        <v>191</v>
      </c>
      <c r="F168" s="16"/>
      <c r="G168" s="19"/>
      <c r="H168" s="22"/>
      <c r="I168" s="7"/>
      <c r="J168" s="24"/>
      <c r="K168" s="6"/>
      <c r="L168" s="27"/>
      <c r="M168" s="7"/>
      <c r="N168" s="8"/>
    </row>
    <row r="169" spans="1:14" ht="30.6" customHeight="1" x14ac:dyDescent="0.3">
      <c r="A169" s="3"/>
      <c r="B169" s="3" t="s">
        <v>194</v>
      </c>
      <c r="C169" s="12" t="s">
        <v>80</v>
      </c>
      <c r="D169" s="14">
        <v>44</v>
      </c>
      <c r="E169" s="8" t="s">
        <v>191</v>
      </c>
      <c r="F169" s="16"/>
      <c r="G169" s="19"/>
      <c r="H169" s="22"/>
      <c r="I169" s="7"/>
      <c r="J169" s="24"/>
      <c r="K169" s="6"/>
      <c r="L169" s="27"/>
      <c r="M169" s="7"/>
      <c r="N169" s="8"/>
    </row>
    <row r="170" spans="1:14" ht="30.6" customHeight="1" x14ac:dyDescent="0.3">
      <c r="A170" s="3"/>
      <c r="B170" s="3" t="s">
        <v>193</v>
      </c>
      <c r="C170" s="12" t="s">
        <v>82</v>
      </c>
      <c r="D170" s="14">
        <v>1</v>
      </c>
      <c r="E170" s="8" t="s">
        <v>191</v>
      </c>
      <c r="F170" s="16"/>
      <c r="G170" s="19"/>
      <c r="H170" s="22"/>
      <c r="I170" s="7"/>
      <c r="J170" s="24"/>
      <c r="K170" s="6"/>
      <c r="L170" s="27"/>
      <c r="M170" s="7"/>
      <c r="N170" s="8"/>
    </row>
    <row r="171" spans="1:14" ht="30.6" customHeight="1" x14ac:dyDescent="0.3">
      <c r="A171" s="3"/>
      <c r="B171" s="3" t="s">
        <v>193</v>
      </c>
      <c r="C171" s="12" t="s">
        <v>81</v>
      </c>
      <c r="D171" s="14">
        <v>11</v>
      </c>
      <c r="E171" s="8" t="s">
        <v>191</v>
      </c>
      <c r="F171" s="16"/>
      <c r="G171" s="19"/>
      <c r="H171" s="22"/>
      <c r="I171" s="7"/>
      <c r="J171" s="24"/>
      <c r="K171" s="6"/>
      <c r="L171" s="27"/>
      <c r="M171" s="7"/>
      <c r="N171" s="8"/>
    </row>
    <row r="172" spans="1:14" ht="30.6" customHeight="1" x14ac:dyDescent="0.3">
      <c r="A172" s="3"/>
      <c r="B172" s="3" t="s">
        <v>193</v>
      </c>
      <c r="C172" s="12" t="s">
        <v>80</v>
      </c>
      <c r="D172" s="14">
        <v>55</v>
      </c>
      <c r="E172" s="8" t="s">
        <v>191</v>
      </c>
      <c r="F172" s="16"/>
      <c r="G172" s="19"/>
      <c r="H172" s="22"/>
      <c r="I172" s="7"/>
      <c r="J172" s="24"/>
      <c r="K172" s="6"/>
      <c r="L172" s="27"/>
      <c r="M172" s="7"/>
      <c r="N172" s="8"/>
    </row>
    <row r="173" spans="1:14" ht="30.6" customHeight="1" x14ac:dyDescent="0.3">
      <c r="A173" s="3"/>
      <c r="B173" s="3" t="s">
        <v>189</v>
      </c>
      <c r="C173" s="12" t="s">
        <v>192</v>
      </c>
      <c r="D173" s="14">
        <v>17</v>
      </c>
      <c r="E173" s="8" t="s">
        <v>191</v>
      </c>
      <c r="F173" s="16"/>
      <c r="G173" s="19"/>
      <c r="H173" s="22"/>
      <c r="I173" s="7"/>
      <c r="J173" s="24"/>
      <c r="K173" s="6"/>
      <c r="L173" s="27"/>
      <c r="M173" s="7"/>
      <c r="N173" s="8"/>
    </row>
    <row r="174" spans="1:14" ht="30.6" customHeight="1" x14ac:dyDescent="0.3">
      <c r="A174" s="3"/>
      <c r="B174" s="3" t="s">
        <v>189</v>
      </c>
      <c r="C174" s="12" t="s">
        <v>190</v>
      </c>
      <c r="D174" s="14">
        <v>15</v>
      </c>
      <c r="E174" s="8" t="s">
        <v>191</v>
      </c>
      <c r="F174" s="16"/>
      <c r="G174" s="19"/>
      <c r="H174" s="22"/>
      <c r="I174" s="7"/>
      <c r="J174" s="24"/>
      <c r="K174" s="6"/>
      <c r="L174" s="27"/>
      <c r="M174" s="7"/>
      <c r="N174" s="8"/>
    </row>
    <row r="175" spans="1:14" ht="30.6" customHeight="1" x14ac:dyDescent="0.3">
      <c r="A175" s="3" t="s">
        <v>322</v>
      </c>
      <c r="B175" s="3" t="s">
        <v>236</v>
      </c>
      <c r="C175" s="12"/>
      <c r="D175" s="13"/>
      <c r="E175" s="8"/>
      <c r="F175" s="5"/>
      <c r="G175" s="18"/>
      <c r="H175" s="6"/>
      <c r="I175" s="19"/>
      <c r="J175" s="6"/>
      <c r="K175" s="25"/>
      <c r="L175" s="7"/>
      <c r="M175" s="25"/>
      <c r="N175" s="8"/>
    </row>
    <row r="176" spans="1:14" ht="30.6" customHeight="1" x14ac:dyDescent="0.3">
      <c r="A176" s="3"/>
      <c r="B176" s="3" t="s">
        <v>236</v>
      </c>
      <c r="C176" s="12" t="s">
        <v>51</v>
      </c>
      <c r="D176" s="14">
        <v>1</v>
      </c>
      <c r="E176" s="8" t="s">
        <v>191</v>
      </c>
      <c r="F176" s="16"/>
      <c r="G176" s="19"/>
      <c r="H176" s="22"/>
      <c r="I176" s="7"/>
      <c r="J176" s="24"/>
      <c r="K176" s="6"/>
      <c r="L176" s="27"/>
      <c r="M176" s="7"/>
      <c r="N176" s="8"/>
    </row>
    <row r="177" spans="1:14" ht="30.6" customHeight="1" x14ac:dyDescent="0.3">
      <c r="A177" s="3"/>
      <c r="B177" s="3" t="s">
        <v>236</v>
      </c>
      <c r="C177" s="12" t="s">
        <v>56</v>
      </c>
      <c r="D177" s="14">
        <v>11</v>
      </c>
      <c r="E177" s="8" t="s">
        <v>191</v>
      </c>
      <c r="F177" s="16"/>
      <c r="G177" s="19"/>
      <c r="H177" s="22"/>
      <c r="I177" s="7"/>
      <c r="J177" s="24"/>
      <c r="K177" s="6"/>
      <c r="L177" s="27"/>
      <c r="M177" s="7"/>
      <c r="N177" s="8"/>
    </row>
    <row r="178" spans="1:14" ht="30.6" customHeight="1" x14ac:dyDescent="0.3">
      <c r="A178" s="3"/>
      <c r="B178" s="3" t="s">
        <v>236</v>
      </c>
      <c r="C178" s="12" t="s">
        <v>55</v>
      </c>
      <c r="D178" s="14">
        <v>55</v>
      </c>
      <c r="E178" s="8" t="s">
        <v>191</v>
      </c>
      <c r="F178" s="16"/>
      <c r="G178" s="19"/>
      <c r="H178" s="22"/>
      <c r="I178" s="7"/>
      <c r="J178" s="24"/>
      <c r="K178" s="6"/>
      <c r="L178" s="27"/>
      <c r="M178" s="7"/>
      <c r="N178" s="8"/>
    </row>
    <row r="179" spans="1:14" ht="30.6" customHeight="1" x14ac:dyDescent="0.3">
      <c r="A179" s="3" t="s">
        <v>323</v>
      </c>
      <c r="B179" s="3" t="s">
        <v>324</v>
      </c>
      <c r="C179" s="12"/>
      <c r="D179" s="13"/>
      <c r="E179" s="8"/>
      <c r="F179" s="5"/>
      <c r="G179" s="18"/>
      <c r="H179" s="6"/>
      <c r="I179" s="19"/>
      <c r="J179" s="6"/>
      <c r="K179" s="25"/>
      <c r="L179" s="7"/>
      <c r="M179" s="25"/>
      <c r="N179" s="8"/>
    </row>
    <row r="180" spans="1:14" ht="30.6" customHeight="1" x14ac:dyDescent="0.3">
      <c r="A180" s="3"/>
      <c r="B180" s="3" t="s">
        <v>218</v>
      </c>
      <c r="C180" s="12" t="s">
        <v>40</v>
      </c>
      <c r="D180" s="14">
        <v>6</v>
      </c>
      <c r="E180" s="8" t="s">
        <v>191</v>
      </c>
      <c r="F180" s="16"/>
      <c r="G180" s="19"/>
      <c r="H180" s="22"/>
      <c r="I180" s="7"/>
      <c r="J180" s="24"/>
      <c r="K180" s="6"/>
      <c r="L180" s="27"/>
      <c r="M180" s="7"/>
      <c r="N180" s="8"/>
    </row>
    <row r="181" spans="1:14" ht="30.6" customHeight="1" x14ac:dyDescent="0.3">
      <c r="A181" s="3"/>
      <c r="B181" s="3" t="s">
        <v>218</v>
      </c>
      <c r="C181" s="12" t="s">
        <v>39</v>
      </c>
      <c r="D181" s="14">
        <v>9</v>
      </c>
      <c r="E181" s="8" t="s">
        <v>191</v>
      </c>
      <c r="F181" s="16"/>
      <c r="G181" s="19"/>
      <c r="H181" s="22"/>
      <c r="I181" s="7"/>
      <c r="J181" s="24"/>
      <c r="K181" s="6"/>
      <c r="L181" s="27"/>
      <c r="M181" s="7"/>
      <c r="N181" s="8"/>
    </row>
    <row r="182" spans="1:14" ht="30.6" customHeight="1" x14ac:dyDescent="0.3">
      <c r="A182" s="3"/>
      <c r="B182" s="3" t="s">
        <v>219</v>
      </c>
      <c r="C182" s="12" t="s">
        <v>220</v>
      </c>
      <c r="D182" s="14">
        <v>73</v>
      </c>
      <c r="E182" s="8" t="s">
        <v>45</v>
      </c>
      <c r="F182" s="16"/>
      <c r="G182" s="19"/>
      <c r="H182" s="22"/>
      <c r="I182" s="7"/>
      <c r="J182" s="24"/>
      <c r="K182" s="6"/>
      <c r="L182" s="27"/>
      <c r="M182" s="7"/>
      <c r="N182" s="8"/>
    </row>
    <row r="183" spans="1:14" ht="30.6" customHeight="1" x14ac:dyDescent="0.3">
      <c r="A183" s="3"/>
      <c r="B183" s="3" t="s">
        <v>230</v>
      </c>
      <c r="C183" s="12" t="s">
        <v>231</v>
      </c>
      <c r="D183" s="14">
        <v>0.27</v>
      </c>
      <c r="E183" s="8" t="s">
        <v>14</v>
      </c>
      <c r="F183" s="16"/>
      <c r="G183" s="19"/>
      <c r="H183" s="22"/>
      <c r="I183" s="7"/>
      <c r="J183" s="24"/>
      <c r="K183" s="6"/>
      <c r="L183" s="27"/>
      <c r="M183" s="7"/>
      <c r="N183" s="8"/>
    </row>
    <row r="184" spans="1:14" ht="30.6" customHeight="1" x14ac:dyDescent="0.3">
      <c r="A184" s="3"/>
      <c r="B184" s="3"/>
      <c r="C184" s="12"/>
      <c r="D184" s="13"/>
      <c r="E184" s="8"/>
      <c r="F184" s="5"/>
      <c r="G184" s="20"/>
      <c r="H184" s="23"/>
      <c r="I184" s="23"/>
      <c r="J184" s="23"/>
      <c r="K184" s="23"/>
      <c r="L184" s="23"/>
      <c r="M184" s="28"/>
      <c r="N184" s="8"/>
    </row>
    <row r="185" spans="1:14" ht="30.6" customHeight="1" x14ac:dyDescent="0.3">
      <c r="A185" s="10" t="s">
        <v>186</v>
      </c>
      <c r="B185" s="132" t="s">
        <v>299</v>
      </c>
      <c r="C185" s="133"/>
      <c r="D185" s="13"/>
      <c r="E185" s="8"/>
      <c r="F185" s="5"/>
      <c r="G185" s="18"/>
      <c r="H185" s="6"/>
      <c r="I185" s="19"/>
      <c r="J185" s="6"/>
      <c r="K185" s="25"/>
      <c r="L185" s="7"/>
      <c r="M185" s="25"/>
      <c r="N185" s="8"/>
    </row>
    <row r="186" spans="1:14" ht="30.6" customHeight="1" x14ac:dyDescent="0.3">
      <c r="A186" s="3"/>
      <c r="B186" s="3" t="s">
        <v>20</v>
      </c>
      <c r="C186" s="12" t="s">
        <v>21</v>
      </c>
      <c r="D186" s="14">
        <v>2</v>
      </c>
      <c r="E186" s="8" t="s">
        <v>17</v>
      </c>
      <c r="F186" s="16"/>
      <c r="G186" s="19"/>
      <c r="H186" s="21"/>
      <c r="I186" s="6"/>
      <c r="J186" s="24"/>
      <c r="K186" s="6"/>
      <c r="L186" s="26"/>
      <c r="M186" s="7"/>
      <c r="N186" s="8"/>
    </row>
    <row r="187" spans="1:14" ht="30.6" customHeight="1" x14ac:dyDescent="0.3">
      <c r="A187" s="3"/>
      <c r="B187" s="3" t="s">
        <v>10</v>
      </c>
      <c r="C187" s="12" t="s">
        <v>11</v>
      </c>
      <c r="D187" s="14">
        <v>70</v>
      </c>
      <c r="E187" s="8" t="s">
        <v>9</v>
      </c>
      <c r="F187" s="16"/>
      <c r="G187" s="19"/>
      <c r="H187" s="21"/>
      <c r="I187" s="6"/>
      <c r="J187" s="24"/>
      <c r="K187" s="6"/>
      <c r="L187" s="26"/>
      <c r="M187" s="7"/>
      <c r="N187" s="8"/>
    </row>
    <row r="188" spans="1:14" ht="30.6" customHeight="1" x14ac:dyDescent="0.3">
      <c r="A188" s="3"/>
      <c r="B188" s="3" t="s">
        <v>41</v>
      </c>
      <c r="C188" s="12"/>
      <c r="D188" s="14">
        <v>1</v>
      </c>
      <c r="E188" s="8" t="s">
        <v>17</v>
      </c>
      <c r="F188" s="16"/>
      <c r="G188" s="19"/>
      <c r="H188" s="21"/>
      <c r="I188" s="6"/>
      <c r="J188" s="24"/>
      <c r="K188" s="6"/>
      <c r="L188" s="26"/>
      <c r="M188" s="7"/>
      <c r="N188" s="8"/>
    </row>
    <row r="189" spans="1:14" ht="30.6" customHeight="1" x14ac:dyDescent="0.3">
      <c r="A189" s="3"/>
      <c r="B189" s="3" t="s">
        <v>49</v>
      </c>
      <c r="C189" s="12" t="s">
        <v>48</v>
      </c>
      <c r="D189" s="14">
        <v>1</v>
      </c>
      <c r="E189" s="8" t="s">
        <v>17</v>
      </c>
      <c r="F189" s="16"/>
      <c r="G189" s="19"/>
      <c r="H189" s="21"/>
      <c r="I189" s="6"/>
      <c r="J189" s="24"/>
      <c r="K189" s="6"/>
      <c r="L189" s="26"/>
      <c r="M189" s="7"/>
      <c r="N189" s="8"/>
    </row>
    <row r="190" spans="1:14" ht="30.6" customHeight="1" x14ac:dyDescent="0.3">
      <c r="A190" s="3"/>
      <c r="B190" s="3" t="s">
        <v>171</v>
      </c>
      <c r="C190" s="12" t="s">
        <v>172</v>
      </c>
      <c r="D190" s="14">
        <v>2118</v>
      </c>
      <c r="E190" s="8" t="s">
        <v>14</v>
      </c>
      <c r="F190" s="16"/>
      <c r="G190" s="19"/>
      <c r="H190" s="21"/>
      <c r="I190" s="6"/>
      <c r="J190" s="24"/>
      <c r="K190" s="6"/>
      <c r="L190" s="26"/>
      <c r="M190" s="7"/>
      <c r="N190" s="8"/>
    </row>
    <row r="191" spans="1:14" ht="30.6" customHeight="1" x14ac:dyDescent="0.3">
      <c r="A191" s="3"/>
      <c r="B191" s="3" t="s">
        <v>140</v>
      </c>
      <c r="C191" s="12" t="s">
        <v>141</v>
      </c>
      <c r="D191" s="14">
        <v>1</v>
      </c>
      <c r="E191" s="8" t="s">
        <v>77</v>
      </c>
      <c r="F191" s="16"/>
      <c r="G191" s="19"/>
      <c r="H191" s="21"/>
      <c r="I191" s="6"/>
      <c r="J191" s="24"/>
      <c r="K191" s="6"/>
      <c r="L191" s="26"/>
      <c r="M191" s="7"/>
      <c r="N191" s="8"/>
    </row>
    <row r="192" spans="1:14" ht="30.6" customHeight="1" x14ac:dyDescent="0.3">
      <c r="A192" s="3"/>
      <c r="B192" s="3" t="s">
        <v>144</v>
      </c>
      <c r="C192" s="12" t="s">
        <v>145</v>
      </c>
      <c r="D192" s="14">
        <v>0.98</v>
      </c>
      <c r="E192" s="8" t="s">
        <v>14</v>
      </c>
      <c r="F192" s="16"/>
      <c r="G192" s="19"/>
      <c r="H192" s="21"/>
      <c r="I192" s="6"/>
      <c r="J192" s="24"/>
      <c r="K192" s="6"/>
      <c r="L192" s="26"/>
      <c r="M192" s="7"/>
      <c r="N192" s="8"/>
    </row>
    <row r="193" spans="1:14" ht="30.6" customHeight="1" x14ac:dyDescent="0.3">
      <c r="A193" s="3"/>
      <c r="B193" s="3" t="s">
        <v>232</v>
      </c>
      <c r="C193" s="12" t="s">
        <v>233</v>
      </c>
      <c r="D193" s="14">
        <v>30</v>
      </c>
      <c r="E193" s="8" t="s">
        <v>36</v>
      </c>
      <c r="F193" s="16"/>
      <c r="G193" s="19"/>
      <c r="H193" s="22"/>
      <c r="I193" s="7"/>
      <c r="J193" s="24"/>
      <c r="K193" s="6"/>
      <c r="L193" s="27"/>
      <c r="M193" s="7"/>
      <c r="N193" s="8"/>
    </row>
    <row r="194" spans="1:14" ht="30.6" customHeight="1" x14ac:dyDescent="0.3">
      <c r="A194" s="3"/>
      <c r="B194" s="3" t="s">
        <v>230</v>
      </c>
      <c r="C194" s="12" t="s">
        <v>231</v>
      </c>
      <c r="D194" s="14">
        <v>0.98</v>
      </c>
      <c r="E194" s="8" t="s">
        <v>14</v>
      </c>
      <c r="F194" s="16"/>
      <c r="G194" s="19"/>
      <c r="H194" s="22"/>
      <c r="I194" s="7"/>
      <c r="J194" s="24"/>
      <c r="K194" s="6"/>
      <c r="L194" s="27"/>
      <c r="M194" s="7"/>
      <c r="N194" s="8"/>
    </row>
    <row r="195" spans="1:14" ht="30.6" customHeight="1" x14ac:dyDescent="0.3">
      <c r="A195" s="3"/>
      <c r="B195" s="3"/>
      <c r="C195" s="3"/>
      <c r="D195" s="15"/>
      <c r="E195" s="9"/>
      <c r="F195" s="17"/>
      <c r="G195" s="17"/>
      <c r="H195" s="17"/>
      <c r="I195" s="17"/>
      <c r="J195" s="17"/>
      <c r="K195" s="17"/>
      <c r="L195" s="17"/>
      <c r="M195" s="17"/>
      <c r="N195" s="8"/>
    </row>
    <row r="196" spans="1:14" ht="30.6" customHeight="1" x14ac:dyDescent="0.3">
      <c r="A196" s="10" t="s">
        <v>325</v>
      </c>
      <c r="B196" s="10" t="s">
        <v>326</v>
      </c>
      <c r="C196" s="11"/>
      <c r="D196" s="13"/>
      <c r="E196" s="8"/>
      <c r="F196" s="5"/>
      <c r="G196" s="18"/>
      <c r="H196" s="6"/>
      <c r="I196" s="19"/>
      <c r="J196" s="6"/>
      <c r="K196" s="25"/>
      <c r="L196" s="7"/>
      <c r="M196" s="25"/>
      <c r="N196" s="8"/>
    </row>
    <row r="197" spans="1:14" ht="30.6" customHeight="1" x14ac:dyDescent="0.3">
      <c r="A197" s="10" t="s">
        <v>184</v>
      </c>
      <c r="B197" s="10" t="s">
        <v>76</v>
      </c>
      <c r="C197" s="11"/>
      <c r="D197" s="13"/>
      <c r="E197" s="8"/>
      <c r="F197" s="5"/>
      <c r="G197" s="18"/>
      <c r="H197" s="6"/>
      <c r="I197" s="19"/>
      <c r="J197" s="6"/>
      <c r="K197" s="25"/>
      <c r="L197" s="7"/>
      <c r="M197" s="25"/>
      <c r="N197" s="8"/>
    </row>
    <row r="198" spans="1:14" ht="30.6" customHeight="1" x14ac:dyDescent="0.3">
      <c r="A198" s="3"/>
      <c r="B198" s="3" t="s">
        <v>76</v>
      </c>
      <c r="C198" s="12"/>
      <c r="D198" s="14">
        <v>1</v>
      </c>
      <c r="E198" s="8" t="s">
        <v>77</v>
      </c>
      <c r="F198" s="16"/>
      <c r="G198" s="19"/>
      <c r="H198" s="21"/>
      <c r="I198" s="6"/>
      <c r="J198" s="24"/>
      <c r="K198" s="6"/>
      <c r="L198" s="26"/>
      <c r="M198" s="7"/>
      <c r="N198" s="8"/>
    </row>
    <row r="199" spans="1:14" ht="30.6" customHeight="1" x14ac:dyDescent="0.3">
      <c r="A199" s="3"/>
      <c r="B199" s="3" t="s">
        <v>74</v>
      </c>
      <c r="C199" s="12"/>
      <c r="D199" s="14">
        <v>7</v>
      </c>
      <c r="E199" s="8" t="s">
        <v>75</v>
      </c>
      <c r="F199" s="16"/>
      <c r="G199" s="19"/>
      <c r="H199" s="21"/>
      <c r="I199" s="6"/>
      <c r="J199" s="24"/>
      <c r="K199" s="6"/>
      <c r="L199" s="26"/>
      <c r="M199" s="7"/>
      <c r="N199" s="8"/>
    </row>
    <row r="200" spans="1:14" ht="30.6" customHeight="1" x14ac:dyDescent="0.3">
      <c r="A200" s="10" t="s">
        <v>185</v>
      </c>
      <c r="B200" s="10" t="s">
        <v>85</v>
      </c>
      <c r="C200" s="11"/>
      <c r="D200" s="13"/>
      <c r="E200" s="8"/>
      <c r="F200" s="5"/>
      <c r="G200" s="18"/>
      <c r="H200" s="6"/>
      <c r="I200" s="19"/>
      <c r="J200" s="6"/>
      <c r="K200" s="25"/>
      <c r="L200" s="7"/>
      <c r="M200" s="25"/>
      <c r="N200" s="8"/>
    </row>
    <row r="201" spans="1:14" ht="30.6" customHeight="1" x14ac:dyDescent="0.3">
      <c r="A201" s="3"/>
      <c r="B201" s="3" t="s">
        <v>85</v>
      </c>
      <c r="C201" s="12" t="s">
        <v>86</v>
      </c>
      <c r="D201" s="14">
        <v>1</v>
      </c>
      <c r="E201" s="8" t="s">
        <v>77</v>
      </c>
      <c r="F201" s="16"/>
      <c r="G201" s="19"/>
      <c r="H201" s="21"/>
      <c r="I201" s="6"/>
      <c r="J201" s="24"/>
      <c r="K201" s="6"/>
      <c r="L201" s="26"/>
      <c r="M201" s="7"/>
      <c r="N201" s="8"/>
    </row>
    <row r="202" spans="1:14" ht="30.6" customHeight="1" x14ac:dyDescent="0.3">
      <c r="A202" s="10" t="s">
        <v>186</v>
      </c>
      <c r="B202" s="10" t="s">
        <v>118</v>
      </c>
      <c r="C202" s="11"/>
      <c r="D202" s="13"/>
      <c r="E202" s="8"/>
      <c r="F202" s="5"/>
      <c r="G202" s="18"/>
      <c r="H202" s="6"/>
      <c r="I202" s="19"/>
      <c r="J202" s="6"/>
      <c r="K202" s="25"/>
      <c r="L202" s="7"/>
      <c r="M202" s="25"/>
      <c r="N202" s="8"/>
    </row>
    <row r="203" spans="1:14" ht="30.6" customHeight="1" x14ac:dyDescent="0.3">
      <c r="A203" s="3"/>
      <c r="B203" s="3" t="s">
        <v>118</v>
      </c>
      <c r="C203" s="12" t="s">
        <v>119</v>
      </c>
      <c r="D203" s="14">
        <v>1</v>
      </c>
      <c r="E203" s="8" t="s">
        <v>77</v>
      </c>
      <c r="F203" s="16"/>
      <c r="G203" s="19"/>
      <c r="H203" s="21"/>
      <c r="I203" s="6"/>
      <c r="J203" s="24"/>
      <c r="K203" s="6"/>
      <c r="L203" s="26"/>
      <c r="M203" s="7"/>
      <c r="N203" s="8"/>
    </row>
    <row r="204" spans="1:14" ht="30.6" customHeight="1" x14ac:dyDescent="0.3">
      <c r="A204" s="10" t="s">
        <v>187</v>
      </c>
      <c r="B204" s="10" t="s">
        <v>328</v>
      </c>
      <c r="C204" s="11"/>
      <c r="D204" s="13"/>
      <c r="E204" s="8"/>
      <c r="F204" s="5"/>
      <c r="G204" s="18"/>
      <c r="H204" s="6"/>
      <c r="I204" s="19"/>
      <c r="J204" s="6"/>
      <c r="K204" s="25"/>
      <c r="L204" s="7"/>
      <c r="M204" s="25"/>
      <c r="N204" s="8"/>
    </row>
    <row r="205" spans="1:14" ht="30.6" customHeight="1" x14ac:dyDescent="0.3">
      <c r="A205" s="10" t="s">
        <v>329</v>
      </c>
      <c r="B205" s="10" t="s">
        <v>258</v>
      </c>
      <c r="C205" s="11"/>
      <c r="D205" s="13"/>
      <c r="E205" s="8"/>
      <c r="F205" s="5"/>
      <c r="G205" s="18"/>
      <c r="H205" s="6"/>
      <c r="I205" s="19"/>
      <c r="J205" s="6"/>
      <c r="K205" s="25"/>
      <c r="L205" s="7"/>
      <c r="M205" s="25"/>
      <c r="N205" s="8"/>
    </row>
    <row r="206" spans="1:14" ht="30.6" customHeight="1" x14ac:dyDescent="0.3">
      <c r="A206" s="3"/>
      <c r="B206" s="3" t="s">
        <v>46</v>
      </c>
      <c r="C206" s="12"/>
      <c r="D206" s="14">
        <v>439</v>
      </c>
      <c r="E206" s="8" t="s">
        <v>9</v>
      </c>
      <c r="F206" s="16"/>
      <c r="G206" s="19"/>
      <c r="H206" s="21"/>
      <c r="I206" s="6"/>
      <c r="J206" s="24"/>
      <c r="K206" s="6"/>
      <c r="L206" s="26"/>
      <c r="M206" s="7"/>
      <c r="N206" s="8"/>
    </row>
    <row r="207" spans="1:14" ht="30.6" customHeight="1" x14ac:dyDescent="0.3">
      <c r="A207" s="3"/>
      <c r="B207" s="3" t="s">
        <v>47</v>
      </c>
      <c r="C207" s="12" t="s">
        <v>48</v>
      </c>
      <c r="D207" s="14">
        <v>60</v>
      </c>
      <c r="E207" s="8" t="s">
        <v>9</v>
      </c>
      <c r="F207" s="16"/>
      <c r="G207" s="19"/>
      <c r="H207" s="21"/>
      <c r="I207" s="6"/>
      <c r="J207" s="24"/>
      <c r="K207" s="6"/>
      <c r="L207" s="26"/>
      <c r="M207" s="7"/>
      <c r="N207" s="8"/>
    </row>
    <row r="208" spans="1:14" ht="30.6" customHeight="1" x14ac:dyDescent="0.3">
      <c r="A208" s="3"/>
      <c r="B208" s="3" t="s">
        <v>26</v>
      </c>
      <c r="C208" s="12" t="s">
        <v>27</v>
      </c>
      <c r="D208" s="14">
        <v>15</v>
      </c>
      <c r="E208" s="8" t="s">
        <v>28</v>
      </c>
      <c r="F208" s="16"/>
      <c r="G208" s="19"/>
      <c r="H208" s="21"/>
      <c r="I208" s="6"/>
      <c r="J208" s="24"/>
      <c r="K208" s="6"/>
      <c r="L208" s="26"/>
      <c r="M208" s="7"/>
      <c r="N208" s="8"/>
    </row>
    <row r="209" spans="1:14" ht="30.6" customHeight="1" x14ac:dyDescent="0.3">
      <c r="A209" s="3"/>
      <c r="B209" s="3" t="s">
        <v>239</v>
      </c>
      <c r="C209" s="12" t="s">
        <v>240</v>
      </c>
      <c r="D209" s="14">
        <v>2</v>
      </c>
      <c r="E209" s="8" t="s">
        <v>191</v>
      </c>
      <c r="F209" s="16"/>
      <c r="G209" s="19"/>
      <c r="H209" s="21"/>
      <c r="I209" s="6"/>
      <c r="J209" s="24"/>
      <c r="K209" s="6"/>
      <c r="L209" s="26"/>
      <c r="M209" s="7"/>
      <c r="N209" s="8"/>
    </row>
    <row r="210" spans="1:14" ht="30.6" customHeight="1" x14ac:dyDescent="0.3">
      <c r="A210" s="3"/>
      <c r="B210" s="3" t="s">
        <v>241</v>
      </c>
      <c r="C210" s="12" t="s">
        <v>240</v>
      </c>
      <c r="D210" s="14">
        <v>2</v>
      </c>
      <c r="E210" s="8" t="s">
        <v>191</v>
      </c>
      <c r="F210" s="16"/>
      <c r="G210" s="19"/>
      <c r="H210" s="21"/>
      <c r="I210" s="6"/>
      <c r="J210" s="24"/>
      <c r="K210" s="6"/>
      <c r="L210" s="26"/>
      <c r="M210" s="7"/>
      <c r="N210" s="8"/>
    </row>
    <row r="211" spans="1:14" ht="30.6" customHeight="1" x14ac:dyDescent="0.3">
      <c r="A211" s="3"/>
      <c r="B211" s="3"/>
      <c r="C211" s="3"/>
      <c r="D211" s="15"/>
      <c r="E211" s="9"/>
      <c r="F211" s="17"/>
      <c r="G211" s="17"/>
      <c r="H211" s="17"/>
      <c r="I211" s="17"/>
      <c r="J211" s="17"/>
      <c r="K211" s="17"/>
      <c r="L211" s="17"/>
      <c r="M211" s="17"/>
      <c r="N211" s="8"/>
    </row>
    <row r="212" spans="1:14" ht="30.6" customHeight="1" x14ac:dyDescent="0.3">
      <c r="A212" s="10"/>
      <c r="B212" s="10" t="s">
        <v>327</v>
      </c>
      <c r="C212" s="11"/>
      <c r="D212" s="13"/>
      <c r="E212" s="8"/>
      <c r="F212" s="5"/>
      <c r="G212" s="18"/>
      <c r="H212" s="6"/>
      <c r="I212" s="19"/>
      <c r="J212" s="6"/>
      <c r="K212" s="25"/>
      <c r="L212" s="7"/>
      <c r="M212" s="25"/>
      <c r="N212" s="8"/>
    </row>
    <row r="213" spans="1:14" ht="30.6" customHeight="1" x14ac:dyDescent="0.3">
      <c r="A213" s="10" t="s">
        <v>330</v>
      </c>
      <c r="B213" s="10" t="s">
        <v>331</v>
      </c>
      <c r="C213" s="11"/>
      <c r="D213" s="13"/>
      <c r="E213" s="8"/>
      <c r="F213" s="5"/>
      <c r="G213" s="18"/>
      <c r="H213" s="6"/>
      <c r="I213" s="19"/>
      <c r="J213" s="6"/>
      <c r="K213" s="25"/>
      <c r="L213" s="7"/>
      <c r="M213" s="25"/>
      <c r="N213" s="8"/>
    </row>
    <row r="214" spans="1:14" ht="30.6" customHeight="1" x14ac:dyDescent="0.3">
      <c r="A214" s="10" t="s">
        <v>184</v>
      </c>
      <c r="B214" s="10" t="s">
        <v>258</v>
      </c>
      <c r="C214" s="11"/>
      <c r="D214" s="13"/>
      <c r="E214" s="8"/>
      <c r="F214" s="5"/>
      <c r="G214" s="18"/>
      <c r="H214" s="6"/>
      <c r="I214" s="19"/>
      <c r="J214" s="6"/>
      <c r="K214" s="25"/>
      <c r="L214" s="7"/>
      <c r="M214" s="25"/>
      <c r="N214" s="8"/>
    </row>
    <row r="215" spans="1:14" ht="30.6" customHeight="1" x14ac:dyDescent="0.3">
      <c r="A215" s="3" t="s">
        <v>259</v>
      </c>
      <c r="B215" s="3" t="s">
        <v>78</v>
      </c>
      <c r="C215" s="12"/>
      <c r="D215" s="13"/>
      <c r="E215" s="8"/>
      <c r="F215" s="5"/>
      <c r="G215" s="18"/>
      <c r="H215" s="6"/>
      <c r="I215" s="19"/>
      <c r="J215" s="6"/>
      <c r="K215" s="25"/>
      <c r="L215" s="7"/>
      <c r="M215" s="25"/>
      <c r="N215" s="8"/>
    </row>
    <row r="216" spans="1:14" ht="30.6" customHeight="1" x14ac:dyDescent="0.3">
      <c r="A216" s="3"/>
      <c r="B216" s="3" t="s">
        <v>78</v>
      </c>
      <c r="C216" s="12" t="s">
        <v>210</v>
      </c>
      <c r="D216" s="14">
        <v>1</v>
      </c>
      <c r="E216" s="8" t="s">
        <v>36</v>
      </c>
      <c r="F216" s="16"/>
      <c r="G216" s="19"/>
      <c r="H216" s="22"/>
      <c r="I216" s="7"/>
      <c r="J216" s="24"/>
      <c r="K216" s="6"/>
      <c r="L216" s="27"/>
      <c r="M216" s="7"/>
      <c r="N216" s="8"/>
    </row>
    <row r="217" spans="1:14" ht="30.6" customHeight="1" x14ac:dyDescent="0.3">
      <c r="A217" s="3"/>
      <c r="B217" s="3" t="s">
        <v>78</v>
      </c>
      <c r="C217" s="12" t="s">
        <v>211</v>
      </c>
      <c r="D217" s="14">
        <v>148</v>
      </c>
      <c r="E217" s="8" t="s">
        <v>36</v>
      </c>
      <c r="F217" s="16"/>
      <c r="G217" s="19"/>
      <c r="H217" s="22"/>
      <c r="I217" s="7"/>
      <c r="J217" s="24"/>
      <c r="K217" s="6"/>
      <c r="L217" s="27"/>
      <c r="M217" s="7"/>
      <c r="N217" s="8"/>
    </row>
    <row r="218" spans="1:14" ht="30.6" customHeight="1" x14ac:dyDescent="0.3">
      <c r="A218" s="3"/>
      <c r="B218" s="3" t="s">
        <v>332</v>
      </c>
      <c r="C218" s="12"/>
      <c r="D218" s="14">
        <v>0.54</v>
      </c>
      <c r="E218" s="8" t="s">
        <v>333</v>
      </c>
      <c r="F218" s="16"/>
      <c r="G218" s="19"/>
      <c r="H218" s="22"/>
      <c r="I218" s="4"/>
      <c r="J218" s="22"/>
      <c r="K218" s="7"/>
      <c r="L218" s="27"/>
      <c r="M218" s="7"/>
      <c r="N218" s="8"/>
    </row>
    <row r="219" spans="1:14" ht="30.6" customHeight="1" x14ac:dyDescent="0.3">
      <c r="A219" s="3" t="s">
        <v>263</v>
      </c>
      <c r="B219" s="3" t="s">
        <v>223</v>
      </c>
      <c r="C219" s="12"/>
      <c r="D219" s="13"/>
      <c r="E219" s="8"/>
      <c r="F219" s="5"/>
      <c r="G219" s="18"/>
      <c r="H219" s="6"/>
      <c r="I219" s="19"/>
      <c r="J219" s="6"/>
      <c r="K219" s="25"/>
      <c r="L219" s="7"/>
      <c r="M219" s="25"/>
      <c r="N219" s="8"/>
    </row>
    <row r="220" spans="1:14" ht="30.6" customHeight="1" x14ac:dyDescent="0.3">
      <c r="A220" s="3"/>
      <c r="B220" s="3" t="s">
        <v>223</v>
      </c>
      <c r="C220" s="12" t="s">
        <v>224</v>
      </c>
      <c r="D220" s="14">
        <v>281</v>
      </c>
      <c r="E220" s="8" t="s">
        <v>14</v>
      </c>
      <c r="F220" s="16"/>
      <c r="G220" s="19"/>
      <c r="H220" s="22"/>
      <c r="I220" s="7"/>
      <c r="J220" s="24"/>
      <c r="K220" s="6"/>
      <c r="L220" s="27"/>
      <c r="M220" s="7"/>
      <c r="N220" s="8"/>
    </row>
    <row r="221" spans="1:14" ht="30.6" customHeight="1" x14ac:dyDescent="0.3">
      <c r="A221" s="3"/>
      <c r="B221" s="3" t="s">
        <v>332</v>
      </c>
      <c r="C221" s="12"/>
      <c r="D221" s="14">
        <v>0.54</v>
      </c>
      <c r="E221" s="8" t="s">
        <v>333</v>
      </c>
      <c r="F221" s="16"/>
      <c r="G221" s="19"/>
      <c r="H221" s="22"/>
      <c r="I221" s="4"/>
      <c r="J221" s="22"/>
      <c r="K221" s="7"/>
      <c r="L221" s="27"/>
      <c r="M221" s="7"/>
      <c r="N221" s="8"/>
    </row>
    <row r="222" spans="1:14" ht="30.6" customHeight="1" x14ac:dyDescent="0.3">
      <c r="A222" s="3" t="s">
        <v>266</v>
      </c>
      <c r="B222" s="3" t="s">
        <v>334</v>
      </c>
      <c r="C222" s="12"/>
      <c r="D222" s="13"/>
      <c r="E222" s="8"/>
      <c r="F222" s="5"/>
      <c r="G222" s="18"/>
      <c r="H222" s="6"/>
      <c r="I222" s="19"/>
      <c r="J222" s="6"/>
      <c r="K222" s="25"/>
      <c r="L222" s="7"/>
      <c r="M222" s="25"/>
      <c r="N222" s="8"/>
    </row>
    <row r="223" spans="1:14" ht="30.6" customHeight="1" x14ac:dyDescent="0.3">
      <c r="A223" s="3"/>
      <c r="B223" s="3" t="s">
        <v>228</v>
      </c>
      <c r="C223" s="12" t="s">
        <v>229</v>
      </c>
      <c r="D223" s="14">
        <v>80</v>
      </c>
      <c r="E223" s="8" t="s">
        <v>34</v>
      </c>
      <c r="F223" s="16"/>
      <c r="G223" s="19"/>
      <c r="H223" s="22"/>
      <c r="I223" s="7"/>
      <c r="J223" s="24"/>
      <c r="K223" s="6"/>
      <c r="L223" s="27"/>
      <c r="M223" s="7"/>
      <c r="N223" s="8"/>
    </row>
    <row r="224" spans="1:14" ht="30.6" customHeight="1" x14ac:dyDescent="0.3">
      <c r="A224" s="3"/>
      <c r="B224" s="3" t="s">
        <v>332</v>
      </c>
      <c r="C224" s="12"/>
      <c r="D224" s="14">
        <v>0.54</v>
      </c>
      <c r="E224" s="8" t="s">
        <v>333</v>
      </c>
      <c r="F224" s="16"/>
      <c r="G224" s="19"/>
      <c r="H224" s="22"/>
      <c r="I224" s="4"/>
      <c r="J224" s="22"/>
      <c r="K224" s="7"/>
      <c r="L224" s="27"/>
      <c r="M224" s="7"/>
      <c r="N224" s="8"/>
    </row>
    <row r="225" spans="1:14" ht="30.6" customHeight="1" x14ac:dyDescent="0.3">
      <c r="A225" s="3" t="s">
        <v>268</v>
      </c>
      <c r="B225" s="3" t="s">
        <v>234</v>
      </c>
      <c r="C225" s="12"/>
      <c r="D225" s="13"/>
      <c r="E225" s="8"/>
      <c r="F225" s="5"/>
      <c r="G225" s="18"/>
      <c r="H225" s="6"/>
      <c r="I225" s="19"/>
      <c r="J225" s="6"/>
      <c r="K225" s="25"/>
      <c r="L225" s="7"/>
      <c r="M225" s="25"/>
      <c r="N225" s="8"/>
    </row>
    <row r="226" spans="1:14" ht="30.6" customHeight="1" x14ac:dyDescent="0.3">
      <c r="A226" s="3"/>
      <c r="B226" s="3" t="s">
        <v>234</v>
      </c>
      <c r="C226" s="12" t="s">
        <v>235</v>
      </c>
      <c r="D226" s="14">
        <v>4</v>
      </c>
      <c r="E226" s="8" t="s">
        <v>191</v>
      </c>
      <c r="F226" s="16"/>
      <c r="G226" s="19"/>
      <c r="H226" s="22"/>
      <c r="I226" s="7"/>
      <c r="J226" s="24"/>
      <c r="K226" s="6"/>
      <c r="L226" s="27"/>
      <c r="M226" s="7"/>
      <c r="N226" s="8"/>
    </row>
    <row r="227" spans="1:14" ht="30.6" customHeight="1" x14ac:dyDescent="0.3">
      <c r="A227" s="3"/>
      <c r="B227" s="3" t="s">
        <v>332</v>
      </c>
      <c r="C227" s="12"/>
      <c r="D227" s="14">
        <v>0.54</v>
      </c>
      <c r="E227" s="8" t="s">
        <v>333</v>
      </c>
      <c r="F227" s="16"/>
      <c r="G227" s="19"/>
      <c r="H227" s="22"/>
      <c r="I227" s="4"/>
      <c r="J227" s="22"/>
      <c r="K227" s="7"/>
      <c r="L227" s="27"/>
      <c r="M227" s="7"/>
      <c r="N227" s="8"/>
    </row>
    <row r="228" spans="1:14" ht="30.6" customHeight="1" x14ac:dyDescent="0.3">
      <c r="A228" s="3"/>
      <c r="B228" s="3"/>
      <c r="C228" s="12"/>
      <c r="D228" s="13"/>
      <c r="E228" s="8"/>
      <c r="F228" s="5"/>
      <c r="G228" s="20"/>
      <c r="H228" s="23"/>
      <c r="I228" s="23"/>
      <c r="J228" s="23"/>
      <c r="K228" s="23"/>
      <c r="L228" s="23"/>
      <c r="M228" s="28"/>
      <c r="N228" s="8"/>
    </row>
    <row r="229" spans="1:14" ht="30.6" customHeight="1" x14ac:dyDescent="0.3">
      <c r="A229" s="10" t="s">
        <v>185</v>
      </c>
      <c r="B229" s="10" t="s">
        <v>292</v>
      </c>
      <c r="C229" s="11"/>
      <c r="D229" s="13"/>
      <c r="E229" s="8"/>
      <c r="F229" s="5"/>
      <c r="G229" s="18"/>
      <c r="H229" s="6"/>
      <c r="I229" s="19"/>
      <c r="J229" s="6"/>
      <c r="K229" s="25"/>
      <c r="L229" s="7"/>
      <c r="M229" s="25"/>
      <c r="N229" s="8"/>
    </row>
    <row r="230" spans="1:14" ht="30.6" customHeight="1" x14ac:dyDescent="0.3">
      <c r="A230" s="3" t="s">
        <v>300</v>
      </c>
      <c r="B230" s="3" t="s">
        <v>78</v>
      </c>
      <c r="C230" s="12"/>
      <c r="D230" s="13"/>
      <c r="E230" s="8"/>
      <c r="F230" s="5"/>
      <c r="G230" s="18"/>
      <c r="H230" s="6"/>
      <c r="I230" s="19"/>
      <c r="J230" s="6"/>
      <c r="K230" s="25"/>
      <c r="L230" s="7"/>
      <c r="M230" s="25"/>
      <c r="N230" s="8"/>
    </row>
    <row r="231" spans="1:14" ht="30.6" customHeight="1" x14ac:dyDescent="0.3">
      <c r="A231" s="3"/>
      <c r="B231" s="3" t="s">
        <v>78</v>
      </c>
      <c r="C231" s="12" t="s">
        <v>211</v>
      </c>
      <c r="D231" s="14">
        <v>661</v>
      </c>
      <c r="E231" s="8" t="s">
        <v>36</v>
      </c>
      <c r="F231" s="16"/>
      <c r="G231" s="19"/>
      <c r="H231" s="22"/>
      <c r="I231" s="7"/>
      <c r="J231" s="24"/>
      <c r="K231" s="6"/>
      <c r="L231" s="27"/>
      <c r="M231" s="7"/>
      <c r="N231" s="8"/>
    </row>
    <row r="232" spans="1:14" ht="30.6" customHeight="1" x14ac:dyDescent="0.3">
      <c r="A232" s="3"/>
      <c r="B232" s="3" t="s">
        <v>332</v>
      </c>
      <c r="C232" s="12"/>
      <c r="D232" s="14">
        <v>0.54</v>
      </c>
      <c r="E232" s="8" t="s">
        <v>333</v>
      </c>
      <c r="F232" s="16"/>
      <c r="G232" s="19"/>
      <c r="H232" s="22"/>
      <c r="I232" s="4"/>
      <c r="J232" s="22"/>
      <c r="K232" s="7"/>
      <c r="L232" s="27"/>
      <c r="M232" s="7"/>
      <c r="N232" s="8"/>
    </row>
    <row r="233" spans="1:14" ht="30.6" customHeight="1" x14ac:dyDescent="0.3">
      <c r="A233" s="3" t="s">
        <v>301</v>
      </c>
      <c r="B233" s="3" t="s">
        <v>223</v>
      </c>
      <c r="C233" s="12"/>
      <c r="D233" s="13"/>
      <c r="E233" s="8"/>
      <c r="F233" s="5"/>
      <c r="G233" s="18"/>
      <c r="H233" s="6"/>
      <c r="I233" s="19"/>
      <c r="J233" s="6"/>
      <c r="K233" s="25"/>
      <c r="L233" s="7"/>
      <c r="M233" s="25"/>
      <c r="N233" s="8"/>
    </row>
    <row r="234" spans="1:14" ht="30.6" customHeight="1" x14ac:dyDescent="0.3">
      <c r="A234" s="3"/>
      <c r="B234" s="3" t="s">
        <v>223</v>
      </c>
      <c r="C234" s="12" t="s">
        <v>224</v>
      </c>
      <c r="D234" s="14">
        <v>143</v>
      </c>
      <c r="E234" s="8" t="s">
        <v>14</v>
      </c>
      <c r="F234" s="16"/>
      <c r="G234" s="19"/>
      <c r="H234" s="22"/>
      <c r="I234" s="7"/>
      <c r="J234" s="24"/>
      <c r="K234" s="6"/>
      <c r="L234" s="27"/>
      <c r="M234" s="7"/>
      <c r="N234" s="8"/>
    </row>
    <row r="235" spans="1:14" ht="30.6" customHeight="1" x14ac:dyDescent="0.3">
      <c r="A235" s="3"/>
      <c r="B235" s="3" t="s">
        <v>332</v>
      </c>
      <c r="C235" s="12"/>
      <c r="D235" s="14">
        <v>0.54</v>
      </c>
      <c r="E235" s="8" t="s">
        <v>333</v>
      </c>
      <c r="F235" s="16"/>
      <c r="G235" s="19"/>
      <c r="H235" s="22"/>
      <c r="I235" s="4"/>
      <c r="J235" s="22"/>
      <c r="K235" s="7"/>
      <c r="L235" s="27"/>
      <c r="M235" s="7"/>
      <c r="N235" s="8"/>
    </row>
    <row r="236" spans="1:14" ht="30.6" customHeight="1" x14ac:dyDescent="0.3">
      <c r="A236" s="3" t="s">
        <v>302</v>
      </c>
      <c r="B236" s="3" t="s">
        <v>335</v>
      </c>
      <c r="C236" s="12"/>
      <c r="D236" s="13"/>
      <c r="E236" s="8"/>
      <c r="F236" s="5"/>
      <c r="G236" s="18"/>
      <c r="H236" s="6"/>
      <c r="I236" s="19"/>
      <c r="J236" s="6"/>
      <c r="K236" s="25"/>
      <c r="L236" s="7"/>
      <c r="M236" s="25"/>
      <c r="N236" s="8"/>
    </row>
    <row r="237" spans="1:14" ht="30.6" customHeight="1" x14ac:dyDescent="0.3">
      <c r="A237" s="3"/>
      <c r="B237" s="3" t="s">
        <v>200</v>
      </c>
      <c r="C237" s="12" t="s">
        <v>203</v>
      </c>
      <c r="D237" s="14">
        <v>179</v>
      </c>
      <c r="E237" s="8" t="s">
        <v>9</v>
      </c>
      <c r="F237" s="16"/>
      <c r="G237" s="19"/>
      <c r="H237" s="22"/>
      <c r="I237" s="7"/>
      <c r="J237" s="24"/>
      <c r="K237" s="6"/>
      <c r="L237" s="27"/>
      <c r="M237" s="7"/>
      <c r="N237" s="8"/>
    </row>
    <row r="238" spans="1:14" ht="30.6" customHeight="1" x14ac:dyDescent="0.3">
      <c r="A238" s="3"/>
      <c r="B238" s="3" t="s">
        <v>200</v>
      </c>
      <c r="C238" s="12" t="s">
        <v>202</v>
      </c>
      <c r="D238" s="14">
        <v>1890</v>
      </c>
      <c r="E238" s="8" t="s">
        <v>9</v>
      </c>
      <c r="F238" s="16"/>
      <c r="G238" s="19"/>
      <c r="H238" s="22"/>
      <c r="I238" s="7"/>
      <c r="J238" s="24"/>
      <c r="K238" s="6"/>
      <c r="L238" s="27"/>
      <c r="M238" s="7"/>
      <c r="N238" s="8"/>
    </row>
    <row r="239" spans="1:14" ht="30.6" customHeight="1" x14ac:dyDescent="0.3">
      <c r="A239" s="3"/>
      <c r="B239" s="3" t="s">
        <v>200</v>
      </c>
      <c r="C239" s="12" t="s">
        <v>201</v>
      </c>
      <c r="D239" s="14">
        <v>1559</v>
      </c>
      <c r="E239" s="8" t="s">
        <v>9</v>
      </c>
      <c r="F239" s="16"/>
      <c r="G239" s="19"/>
      <c r="H239" s="22"/>
      <c r="I239" s="7"/>
      <c r="J239" s="24"/>
      <c r="K239" s="6"/>
      <c r="L239" s="27"/>
      <c r="M239" s="7"/>
      <c r="N239" s="8"/>
    </row>
    <row r="240" spans="1:14" ht="30.6" customHeight="1" x14ac:dyDescent="0.3">
      <c r="A240" s="3"/>
      <c r="B240" s="3" t="s">
        <v>332</v>
      </c>
      <c r="C240" s="12"/>
      <c r="D240" s="14">
        <v>0.54</v>
      </c>
      <c r="E240" s="8" t="s">
        <v>333</v>
      </c>
      <c r="F240" s="16"/>
      <c r="G240" s="19"/>
      <c r="H240" s="22"/>
      <c r="I240" s="4"/>
      <c r="J240" s="22"/>
      <c r="K240" s="7"/>
      <c r="L240" s="27"/>
      <c r="M240" s="7"/>
      <c r="N240" s="8"/>
    </row>
    <row r="241" spans="1:14" ht="30.6" customHeight="1" x14ac:dyDescent="0.3">
      <c r="A241" s="3"/>
      <c r="B241" s="3"/>
      <c r="C241" s="12"/>
      <c r="D241" s="13"/>
      <c r="E241" s="8"/>
      <c r="F241" s="5"/>
      <c r="G241" s="20"/>
      <c r="H241" s="23"/>
      <c r="I241" s="23"/>
      <c r="J241" s="23"/>
      <c r="K241" s="23"/>
      <c r="L241" s="23"/>
      <c r="M241" s="28"/>
      <c r="N241" s="8"/>
    </row>
    <row r="242" spans="1:14" ht="30.6" customHeight="1" x14ac:dyDescent="0.3">
      <c r="A242" s="10" t="s">
        <v>186</v>
      </c>
      <c r="B242" s="132" t="s">
        <v>299</v>
      </c>
      <c r="C242" s="133"/>
      <c r="D242" s="13"/>
      <c r="E242" s="8"/>
      <c r="F242" s="5"/>
      <c r="G242" s="18"/>
      <c r="H242" s="6"/>
      <c r="I242" s="19"/>
      <c r="J242" s="6"/>
      <c r="K242" s="25"/>
      <c r="L242" s="7"/>
      <c r="M242" s="25"/>
      <c r="N242" s="8"/>
    </row>
    <row r="243" spans="1:14" ht="30.6" customHeight="1" x14ac:dyDescent="0.3">
      <c r="A243" s="3"/>
      <c r="B243" s="3" t="s">
        <v>78</v>
      </c>
      <c r="C243" s="12" t="s">
        <v>210</v>
      </c>
      <c r="D243" s="14">
        <v>42</v>
      </c>
      <c r="E243" s="8" t="s">
        <v>36</v>
      </c>
      <c r="F243" s="16"/>
      <c r="G243" s="19"/>
      <c r="H243" s="22"/>
      <c r="I243" s="7"/>
      <c r="J243" s="24"/>
      <c r="K243" s="6"/>
      <c r="L243" s="27"/>
      <c r="M243" s="7"/>
      <c r="N243" s="8"/>
    </row>
    <row r="244" spans="1:14" ht="30.6" customHeight="1" x14ac:dyDescent="0.3">
      <c r="A244" s="3"/>
      <c r="B244" s="3" t="s">
        <v>78</v>
      </c>
      <c r="C244" s="12" t="s">
        <v>212</v>
      </c>
      <c r="D244" s="14">
        <v>25</v>
      </c>
      <c r="E244" s="8" t="s">
        <v>36</v>
      </c>
      <c r="F244" s="16"/>
      <c r="G244" s="19"/>
      <c r="H244" s="22"/>
      <c r="I244" s="7"/>
      <c r="J244" s="24"/>
      <c r="K244" s="6"/>
      <c r="L244" s="27"/>
      <c r="M244" s="7"/>
      <c r="N244" s="8"/>
    </row>
    <row r="245" spans="1:14" ht="30.6" customHeight="1" x14ac:dyDescent="0.3">
      <c r="A245" s="3"/>
      <c r="B245" s="3" t="s">
        <v>332</v>
      </c>
      <c r="C245" s="12"/>
      <c r="D245" s="14">
        <v>0.54</v>
      </c>
      <c r="E245" s="8" t="s">
        <v>333</v>
      </c>
      <c r="F245" s="16"/>
      <c r="G245" s="19"/>
      <c r="H245" s="22"/>
      <c r="I245" s="4"/>
      <c r="J245" s="22"/>
      <c r="K245" s="7"/>
      <c r="L245" s="27"/>
      <c r="M245" s="7"/>
      <c r="N245" s="8"/>
    </row>
  </sheetData>
  <mergeCells count="12">
    <mergeCell ref="N1:N2"/>
    <mergeCell ref="B185:C185"/>
    <mergeCell ref="B242:C242"/>
    <mergeCell ref="A1:A2"/>
    <mergeCell ref="B1:B2"/>
    <mergeCell ref="C1:C2"/>
    <mergeCell ref="D1:D2"/>
    <mergeCell ref="E1:E2"/>
    <mergeCell ref="F1:G1"/>
    <mergeCell ref="H1:I1"/>
    <mergeCell ref="J1:K1"/>
    <mergeCell ref="L1:M1"/>
  </mergeCells>
  <phoneticPr fontId="5" type="noConversion"/>
  <conditionalFormatting sqref="D3:D245 F3:N245">
    <cfRule type="expression" dxfId="0" priority="1" stopIfTrue="1">
      <formula>AND(D3&lt;&gt;0,INT(D3)=D3)</formula>
    </cfRule>
  </conditionalFormatting>
  <printOptions horizontalCentered="1"/>
  <pageMargins left="0.78740157480314965" right="0.78740157480314965" top="0.59055118110236215" bottom="0.59055118110236215" header="0" footer="0.39370078740157477"/>
  <pageSetup paperSize="9" scale="6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X80"/>
  <sheetViews>
    <sheetView workbookViewId="0"/>
  </sheetViews>
  <sheetFormatPr defaultColWidth="9.125" defaultRowHeight="16.5" x14ac:dyDescent="0.3"/>
  <cols>
    <col min="1" max="1" width="9.125" style="29" customWidth="1"/>
    <col min="2" max="2" width="16.75" style="29" customWidth="1"/>
    <col min="3" max="3" width="15.25" style="29" customWidth="1"/>
    <col min="4" max="24" width="2.5" style="29" customWidth="1"/>
    <col min="25" max="16384" width="9.125" style="29"/>
  </cols>
  <sheetData>
    <row r="2" spans="2:24" ht="19.5" x14ac:dyDescent="0.3">
      <c r="B2" s="137" t="s">
        <v>339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4" spans="2:24" hidden="1" x14ac:dyDescent="0.3">
      <c r="B4" s="30" t="s">
        <v>340</v>
      </c>
      <c r="C4" s="33" t="b">
        <f ca="1">ISERROR(SUM(C6:X15,C18:X23))</f>
        <v>1</v>
      </c>
      <c r="D4" s="37">
        <f>ROW(C24)</f>
        <v>24</v>
      </c>
    </row>
    <row r="5" spans="2:24" hidden="1" x14ac:dyDescent="0.3">
      <c r="B5" s="31" t="s">
        <v>341</v>
      </c>
      <c r="C5" s="31" t="s">
        <v>342</v>
      </c>
      <c r="D5" s="31" t="s">
        <v>343</v>
      </c>
      <c r="E5" s="31" t="s">
        <v>344</v>
      </c>
      <c r="F5" s="31" t="s">
        <v>345</v>
      </c>
      <c r="G5" s="31" t="s">
        <v>346</v>
      </c>
      <c r="H5" s="31" t="s">
        <v>336</v>
      </c>
      <c r="I5" s="31" t="s">
        <v>347</v>
      </c>
      <c r="J5" s="31" t="s">
        <v>348</v>
      </c>
      <c r="K5" s="31" t="s">
        <v>349</v>
      </c>
      <c r="L5" s="31" t="s">
        <v>350</v>
      </c>
      <c r="M5" s="31" t="s">
        <v>351</v>
      </c>
      <c r="N5" s="31" t="s">
        <v>352</v>
      </c>
      <c r="O5" s="31" t="s">
        <v>353</v>
      </c>
      <c r="P5" s="31" t="s">
        <v>354</v>
      </c>
      <c r="Q5" s="31" t="s">
        <v>355</v>
      </c>
      <c r="R5" s="31" t="s">
        <v>356</v>
      </c>
      <c r="S5" s="31" t="s">
        <v>357</v>
      </c>
      <c r="T5" s="31" t="s">
        <v>358</v>
      </c>
      <c r="U5" s="31" t="s">
        <v>359</v>
      </c>
      <c r="V5" s="31" t="s">
        <v>360</v>
      </c>
      <c r="W5" s="31" t="s">
        <v>361</v>
      </c>
      <c r="X5" s="31" t="s">
        <v>362</v>
      </c>
    </row>
    <row r="6" spans="2:24" hidden="1" x14ac:dyDescent="0.3">
      <c r="B6" s="32" t="s">
        <v>363</v>
      </c>
      <c r="C6" s="34" t="e">
        <f ca="1">IF(D6="","재료비목록표",MID(D6,FIND("]",D6)+1,LEN(D6)))</f>
        <v>#REF!</v>
      </c>
      <c r="D6" s="34" t="e">
        <f ca="1">CELL("filename",#REF!)</f>
        <v>#REF!</v>
      </c>
      <c r="E6" s="38"/>
      <c r="F6" s="39" t="e">
        <f ca="1">HYPERLINK("#"&amp;C6&amp;"!"&amp;ADDRESS(3,COLUMN(#REF!),1),COLUMN(#REF!))</f>
        <v>#REF!</v>
      </c>
      <c r="G6" s="39" t="e">
        <f ca="1">HYPERLINK("#"&amp;C6&amp;"!"&amp;ADDRESS(3,COLUMN(#REF!),1),COLUMN(#REF!))</f>
        <v>#REF!</v>
      </c>
      <c r="H6" s="38"/>
      <c r="I6" s="39" t="e">
        <f ca="1">HYPERLINK("#"&amp;C6&amp;"!"&amp;ADDRESS(3,COLUMN(#REF!),1),COLUMN(#REF!))</f>
        <v>#REF!</v>
      </c>
      <c r="J6" s="39" t="e">
        <f ca="1">HYPERLINK("#"&amp;C6&amp;"!A"&amp;ROW(#REF!),ROW(#REF!))</f>
        <v>#REF!</v>
      </c>
      <c r="K6" s="39" t="e">
        <f ca="1">HYPERLINK("#"&amp;C6&amp;"!A"&amp;ROW(#REF!),ROW(#REF!))</f>
        <v>#REF!</v>
      </c>
      <c r="L6" s="39" t="e">
        <f ca="1">HYPERLINK("#"&amp;C6&amp;"!"&amp;ADDRESS(3,COLUMN(#REF!),1),COLUMN(#REF!))</f>
        <v>#REF!</v>
      </c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9" t="e">
        <f ca="1">HYPERLINK("#"&amp;C6&amp;"!"&amp;ADDRESS(3,COLUMN(#REF!),1),COLUMN(#REF!))</f>
        <v>#REF!</v>
      </c>
    </row>
    <row r="7" spans="2:24" hidden="1" x14ac:dyDescent="0.3">
      <c r="B7" s="32" t="s">
        <v>364</v>
      </c>
      <c r="C7" s="34" t="e">
        <f ca="1">IF(D7="","노무비목록표",MID(D7,FIND("]",D7)+1,LEN(D7)))</f>
        <v>#REF!</v>
      </c>
      <c r="D7" s="34" t="e">
        <f ca="1">CELL("filename",#REF!)</f>
        <v>#REF!</v>
      </c>
      <c r="E7" s="38"/>
      <c r="F7" s="39" t="e">
        <f ca="1">HYPERLINK("#"&amp;C7&amp;"!"&amp;ADDRESS(3,COLUMN(#REF!),1),COLUMN(#REF!))</f>
        <v>#REF!</v>
      </c>
      <c r="G7" s="39" t="e">
        <f ca="1">HYPERLINK("#"&amp;C7&amp;"!"&amp;ADDRESS(3,COLUMN(#REF!),1),COLUMN(#REF!))</f>
        <v>#REF!</v>
      </c>
      <c r="H7" s="38"/>
      <c r="I7" s="39" t="e">
        <f ca="1">HYPERLINK("#"&amp;C7&amp;"!"&amp;ADDRESS(3,COLUMN(#REF!),1),COLUMN(#REF!))</f>
        <v>#REF!</v>
      </c>
      <c r="J7" s="39" t="e">
        <f ca="1">HYPERLINK("#"&amp;C7&amp;"!A"&amp;ROW(#REF!),ROW(#REF!))</f>
        <v>#REF!</v>
      </c>
      <c r="K7" s="39" t="e">
        <f ca="1">HYPERLINK("#"&amp;C7&amp;"!A"&amp;ROW(#REF!),ROW(#REF!))</f>
        <v>#REF!</v>
      </c>
      <c r="L7" s="39" t="e">
        <f ca="1">HYPERLINK("#"&amp;C7&amp;"!"&amp;ADDRESS(3,COLUMN(#REF!),1),COLUMN(#REF!))</f>
        <v>#REF!</v>
      </c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9" t="e">
        <f ca="1">HYPERLINK("#"&amp;C7&amp;"!"&amp;ADDRESS(3,COLUMN(#REF!),1),COLUMN(#REF!))</f>
        <v>#REF!</v>
      </c>
    </row>
    <row r="8" spans="2:24" hidden="1" x14ac:dyDescent="0.3">
      <c r="B8" s="32" t="s">
        <v>365</v>
      </c>
      <c r="C8" s="34" t="e">
        <f ca="1">IF(D8="","경비목록표",MID(D8,FIND("]",D8)+1,LEN(D8)))</f>
        <v>#REF!</v>
      </c>
      <c r="D8" s="34" t="e">
        <f ca="1">CELL("filename",#REF!)</f>
        <v>#REF!</v>
      </c>
      <c r="E8" s="38"/>
      <c r="F8" s="39" t="e">
        <f ca="1">HYPERLINK("#"&amp;C8&amp;"!"&amp;ADDRESS(3,COLUMN(#REF!),1),COLUMN(#REF!))</f>
        <v>#REF!</v>
      </c>
      <c r="G8" s="39" t="e">
        <f ca="1">HYPERLINK("#"&amp;C8&amp;"!"&amp;ADDRESS(3,COLUMN(#REF!),1),COLUMN(#REF!))</f>
        <v>#REF!</v>
      </c>
      <c r="H8" s="38"/>
      <c r="I8" s="39" t="e">
        <f ca="1">HYPERLINK("#"&amp;C8&amp;"!"&amp;ADDRESS(3,COLUMN(#REF!),1),COLUMN(#REF!))</f>
        <v>#REF!</v>
      </c>
      <c r="J8" s="39" t="e">
        <f ca="1">HYPERLINK("#"&amp;C8&amp;"!A"&amp;ROW(#REF!),ROW(#REF!))</f>
        <v>#REF!</v>
      </c>
      <c r="K8" s="39" t="e">
        <f ca="1">HYPERLINK("#"&amp;C8&amp;"!A"&amp;ROW(#REF!),ROW(#REF!))</f>
        <v>#REF!</v>
      </c>
      <c r="L8" s="39" t="e">
        <f ca="1">HYPERLINK("#"&amp;C8&amp;"!"&amp;ADDRESS(3,COLUMN(#REF!),1),COLUMN(#REF!))</f>
        <v>#REF!</v>
      </c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9" t="e">
        <f ca="1">HYPERLINK("#"&amp;C8&amp;"!"&amp;ADDRESS(3,COLUMN(#REF!),1),COLUMN(#REF!))</f>
        <v>#REF!</v>
      </c>
    </row>
    <row r="9" spans="2:24" hidden="1" x14ac:dyDescent="0.3">
      <c r="B9" s="32" t="s">
        <v>366</v>
      </c>
      <c r="C9" s="34" t="e">
        <f ca="1">IF(D9="","일식견적목록표",MID(D9,FIND("]",D9)+1,LEN(D9)))</f>
        <v>#REF!</v>
      </c>
      <c r="D9" s="34" t="e">
        <f ca="1">CELL("filename",#REF!)</f>
        <v>#REF!</v>
      </c>
      <c r="E9" s="38"/>
      <c r="F9" s="39" t="e">
        <f ca="1">HYPERLINK("#"&amp;C9&amp;"!"&amp;ADDRESS(3,COLUMN(#REF!),1),COLUMN(#REF!))</f>
        <v>#REF!</v>
      </c>
      <c r="G9" s="39" t="e">
        <f ca="1">HYPERLINK("#"&amp;C9&amp;"!"&amp;ADDRESS(3,COLUMN(#REF!),1),COLUMN(#REF!))</f>
        <v>#REF!</v>
      </c>
      <c r="H9" s="38"/>
      <c r="I9" s="39" t="e">
        <f ca="1">HYPERLINK("#"&amp;C9&amp;"!"&amp;ADDRESS(3,COLUMN(#REF!),1),COLUMN(#REF!))</f>
        <v>#REF!</v>
      </c>
      <c r="J9" s="39" t="e">
        <f ca="1">HYPERLINK("#"&amp;C9&amp;"!A"&amp;ROW(#REF!),ROW(#REF!))</f>
        <v>#REF!</v>
      </c>
      <c r="K9" s="39" t="e">
        <f ca="1">HYPERLINK("#"&amp;C9&amp;"!A"&amp;ROW(#REF!),ROW(#REF!))</f>
        <v>#REF!</v>
      </c>
      <c r="L9" s="39" t="e">
        <f ca="1">HYPERLINK("#"&amp;C9&amp;"!"&amp;ADDRESS(3,COLUMN(#REF!),1),COLUMN(#REF!))</f>
        <v>#REF!</v>
      </c>
      <c r="M9" s="38"/>
      <c r="N9" s="39" t="e">
        <f ca="1">HYPERLINK("#"&amp;C9&amp;"!"&amp;ADDRESS(3,COLUMN(#REF!),1),COLUMN(#REF!))</f>
        <v>#REF!</v>
      </c>
      <c r="O9" s="38"/>
      <c r="P9" s="39" t="e">
        <f ca="1">HYPERLINK("#"&amp;C9&amp;"!"&amp;ADDRESS(3,COLUMN(#REF!),1),COLUMN(#REF!))</f>
        <v>#REF!</v>
      </c>
      <c r="Q9" s="38"/>
      <c r="R9" s="39" t="e">
        <f ca="1">HYPERLINK("#"&amp;C9&amp;"!"&amp;ADDRESS(3,COLUMN(#REF!),1),COLUMN(#REF!))</f>
        <v>#REF!</v>
      </c>
      <c r="S9" s="38"/>
      <c r="T9" s="38"/>
      <c r="U9" s="38"/>
      <c r="V9" s="38"/>
      <c r="W9" s="38"/>
      <c r="X9" s="39" t="e">
        <f ca="1">HYPERLINK("#"&amp;C9&amp;"!"&amp;ADDRESS(3,COLUMN(#REF!),1),COLUMN(#REF!))</f>
        <v>#REF!</v>
      </c>
    </row>
    <row r="10" spans="2:24" hidden="1" x14ac:dyDescent="0.3">
      <c r="B10" s="32" t="s">
        <v>367</v>
      </c>
      <c r="C10" s="34" t="e">
        <f ca="1">IF(D10="","환율및기초자료",MID(D10,FIND("]",D10)+1,LEN(D10)))</f>
        <v>#REF!</v>
      </c>
      <c r="D10" s="34" t="e">
        <f ca="1">CELL("filename",#REF!)</f>
        <v>#REF!</v>
      </c>
      <c r="E10" s="39" t="e">
        <f ca="1">HYPERLINK("#"&amp;C10&amp;"!"&amp;ADDRESS(5,COLUMN(#REF!),1),COLUMN(#REF!))</f>
        <v>#REF!</v>
      </c>
      <c r="F10" s="39" t="e">
        <f ca="1">HYPERLINK("#"&amp;C10&amp;"!"&amp;ADDRESS(5,COLUMN(#REF!),1),COLUMN(#REF!))</f>
        <v>#REF!</v>
      </c>
      <c r="G10" s="39" t="e">
        <f ca="1">HYPERLINK("#"&amp;C10&amp;"!"&amp;ADDRESS(5,COLUMN(#REF!),1),COLUMN(#REF!))</f>
        <v>#REF!</v>
      </c>
      <c r="H10" s="38"/>
      <c r="I10" s="39" t="e">
        <f ca="1">HYPERLINK("#"&amp;C10&amp;"!"&amp;ADDRESS(5,COLUMN(#REF!),1),COLUMN(#REF!))</f>
        <v>#REF!</v>
      </c>
      <c r="J10" s="39" t="e">
        <f ca="1">HYPERLINK("#"&amp;C10&amp;"!A"&amp;ROW(#REF!),ROW(#REF!))</f>
        <v>#REF!</v>
      </c>
      <c r="K10" s="39" t="e">
        <f ca="1">HYPERLINK("#"&amp;C10&amp;"!A"&amp;ROW(#REF!),ROW(#REF!))</f>
        <v>#REF!</v>
      </c>
      <c r="L10" s="39" t="e">
        <f ca="1">HYPERLINK("#"&amp;C10&amp;"!"&amp;ADDRESS(5,COLUMN(#REF!),1),COLUMN(#REF!))</f>
        <v>#REF!</v>
      </c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9" t="e">
        <f ca="1">HYPERLINK("#"&amp;C10&amp;"!"&amp;ADDRESS(5,COLUMN(#REF!),1),COLUMN(#REF!))</f>
        <v>#REF!</v>
      </c>
    </row>
    <row r="11" spans="2:24" hidden="1" x14ac:dyDescent="0.3">
      <c r="B11" s="32" t="s">
        <v>368</v>
      </c>
      <c r="C11" s="34" t="e">
        <f ca="1">IF(D11="","중기목록표",MID(D11,FIND("]",D11)+1,LEN(D11)))</f>
        <v>#REF!</v>
      </c>
      <c r="D11" s="34" t="e">
        <f ca="1">CELL("filename",#REF!)</f>
        <v>#REF!</v>
      </c>
      <c r="E11" s="38"/>
      <c r="F11" s="39" t="e">
        <f ca="1">HYPERLINK("#"&amp;C11&amp;"!"&amp;ADDRESS(3,COLUMN(#REF!),1),COLUMN(#REF!))</f>
        <v>#REF!</v>
      </c>
      <c r="G11" s="39" t="e">
        <f ca="1">HYPERLINK("#"&amp;C11&amp;"!"&amp;ADDRESS(3,COLUMN(#REF!),1),COLUMN(#REF!))</f>
        <v>#REF!</v>
      </c>
      <c r="H11" s="38"/>
      <c r="I11" s="39" t="e">
        <f ca="1">HYPERLINK("#"&amp;C11&amp;"!"&amp;ADDRESS(3,COLUMN(#REF!),1),COLUMN(#REF!))</f>
        <v>#REF!</v>
      </c>
      <c r="J11" s="39" t="e">
        <f ca="1">HYPERLINK("#"&amp;C11&amp;"!A"&amp;ROW(#REF!),ROW(#REF!))</f>
        <v>#REF!</v>
      </c>
      <c r="K11" s="39" t="e">
        <f ca="1">HYPERLINK("#"&amp;C11&amp;"!A"&amp;ROW(#REF!),ROW(#REF!))</f>
        <v>#REF!</v>
      </c>
      <c r="L11" s="39" t="e">
        <f ca="1">HYPERLINK("#"&amp;C11&amp;"!"&amp;ADDRESS(3,COLUMN(#REF!),1),COLUMN(#REF!))</f>
        <v>#REF!</v>
      </c>
      <c r="M11" s="38"/>
      <c r="N11" s="39" t="e">
        <f ca="1">HYPERLINK("#"&amp;C11&amp;"!"&amp;ADDRESS(3,COLUMN(#REF!),1),COLUMN(#REF!))</f>
        <v>#REF!</v>
      </c>
      <c r="O11" s="38"/>
      <c r="P11" s="39" t="e">
        <f ca="1">HYPERLINK("#"&amp;C11&amp;"!"&amp;ADDRESS(3,COLUMN(#REF!),1),COLUMN(#REF!))</f>
        <v>#REF!</v>
      </c>
      <c r="Q11" s="38"/>
      <c r="R11" s="39" t="e">
        <f ca="1">HYPERLINK("#"&amp;C11&amp;"!"&amp;ADDRESS(3,COLUMN(#REF!),1),COLUMN(#REF!))</f>
        <v>#REF!</v>
      </c>
      <c r="S11" s="38"/>
      <c r="T11" s="38"/>
      <c r="U11" s="38"/>
      <c r="V11" s="38"/>
      <c r="W11" s="38"/>
      <c r="X11" s="39" t="e">
        <f ca="1">HYPERLINK("#"&amp;C11&amp;"!"&amp;ADDRESS(3,COLUMN(#REF!),1),COLUMN(#REF!))</f>
        <v>#REF!</v>
      </c>
    </row>
    <row r="12" spans="2:24" hidden="1" x14ac:dyDescent="0.3">
      <c r="B12" s="32" t="s">
        <v>369</v>
      </c>
      <c r="C12" s="32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2:24" hidden="1" x14ac:dyDescent="0.3">
      <c r="B13" s="32" t="s">
        <v>370</v>
      </c>
      <c r="C13" s="34" t="e">
        <f ca="1">IF(D13="","일위대가목록표",MID(D13,FIND("]",D13)+1,LEN(D13)))</f>
        <v>#REF!</v>
      </c>
      <c r="D13" s="34" t="e">
        <f ca="1">CELL("filename",#REF!)</f>
        <v>#REF!</v>
      </c>
      <c r="E13" s="38"/>
      <c r="F13" s="39" t="e">
        <f ca="1">HYPERLINK("#"&amp;C13&amp;"!"&amp;ADDRESS(3,COLUMN(#REF!),1),COLUMN(#REF!))</f>
        <v>#REF!</v>
      </c>
      <c r="G13" s="39" t="e">
        <f ca="1">HYPERLINK("#"&amp;C13&amp;"!"&amp;ADDRESS(3,COLUMN(#REF!),1),COLUMN(#REF!))</f>
        <v>#REF!</v>
      </c>
      <c r="H13" s="38"/>
      <c r="I13" s="39" t="e">
        <f ca="1">HYPERLINK("#"&amp;C13&amp;"!"&amp;ADDRESS(3,COLUMN(#REF!),1),COLUMN(#REF!))</f>
        <v>#REF!</v>
      </c>
      <c r="J13" s="39" t="e">
        <f ca="1">HYPERLINK("#"&amp;C13&amp;"!A"&amp;ROW(#REF!),ROW(#REF!))</f>
        <v>#REF!</v>
      </c>
      <c r="K13" s="39" t="e">
        <f ca="1">HYPERLINK("#"&amp;C13&amp;"!A"&amp;ROW(#REF!),ROW(#REF!))</f>
        <v>#REF!</v>
      </c>
      <c r="L13" s="39" t="e">
        <f ca="1">HYPERLINK("#"&amp;C13&amp;"!"&amp;ADDRESS(3,COLUMN(#REF!),1),COLUMN(#REF!))</f>
        <v>#REF!</v>
      </c>
      <c r="M13" s="38"/>
      <c r="N13" s="39" t="e">
        <f ca="1">HYPERLINK("#"&amp;C13&amp;"!"&amp;ADDRESS(3,COLUMN(#REF!),1),COLUMN(#REF!))</f>
        <v>#REF!</v>
      </c>
      <c r="O13" s="38"/>
      <c r="P13" s="39" t="e">
        <f ca="1">HYPERLINK("#"&amp;C13&amp;"!"&amp;ADDRESS(3,COLUMN(#REF!),1),COLUMN(#REF!))</f>
        <v>#REF!</v>
      </c>
      <c r="Q13" s="38"/>
      <c r="R13" s="39" t="e">
        <f ca="1">HYPERLINK("#"&amp;C13&amp;"!"&amp;ADDRESS(3,COLUMN(#REF!),1),COLUMN(#REF!))</f>
        <v>#REF!</v>
      </c>
      <c r="S13" s="38"/>
      <c r="T13" s="38"/>
      <c r="U13" s="38"/>
      <c r="V13" s="38"/>
      <c r="W13" s="38"/>
      <c r="X13" s="39" t="e">
        <f ca="1">HYPERLINK("#"&amp;C13&amp;"!"&amp;ADDRESS(3,COLUMN(#REF!),1),COLUMN(#REF!))</f>
        <v>#REF!</v>
      </c>
    </row>
    <row r="14" spans="2:24" hidden="1" x14ac:dyDescent="0.3">
      <c r="B14" s="32" t="s">
        <v>371</v>
      </c>
      <c r="C14" s="34" t="e">
        <f ca="1">IF(D14="","단가산출근거목록표",MID(D14,FIND("]",D14)+1,LEN(D14)))</f>
        <v>#REF!</v>
      </c>
      <c r="D14" s="34" t="e">
        <f ca="1">CELL("filename",#REF!)</f>
        <v>#REF!</v>
      </c>
      <c r="E14" s="38"/>
      <c r="F14" s="39" t="e">
        <f ca="1">HYPERLINK("#"&amp;C14&amp;"!"&amp;ADDRESS(3,COLUMN(#REF!),1),COLUMN(#REF!))</f>
        <v>#REF!</v>
      </c>
      <c r="G14" s="39" t="e">
        <f ca="1">HYPERLINK("#"&amp;C14&amp;"!"&amp;ADDRESS(3,COLUMN(#REF!),1),COLUMN(#REF!))</f>
        <v>#REF!</v>
      </c>
      <c r="H14" s="38"/>
      <c r="I14" s="39" t="e">
        <f ca="1">HYPERLINK("#"&amp;C14&amp;"!"&amp;ADDRESS(3,COLUMN(#REF!),1),COLUMN(#REF!))</f>
        <v>#REF!</v>
      </c>
      <c r="J14" s="39" t="e">
        <f ca="1">HYPERLINK("#"&amp;C14&amp;"!A"&amp;ROW(#REF!),ROW(#REF!))</f>
        <v>#REF!</v>
      </c>
      <c r="K14" s="39" t="e">
        <f ca="1">HYPERLINK("#"&amp;C14&amp;"!A"&amp;ROW(#REF!),ROW(#REF!))</f>
        <v>#REF!</v>
      </c>
      <c r="L14" s="39" t="e">
        <f ca="1">HYPERLINK("#"&amp;C14&amp;"!"&amp;ADDRESS(3,COLUMN(#REF!),1),COLUMN(#REF!))</f>
        <v>#REF!</v>
      </c>
      <c r="M14" s="38"/>
      <c r="N14" s="39" t="e">
        <f ca="1">HYPERLINK("#"&amp;C14&amp;"!"&amp;ADDRESS(3,COLUMN(#REF!),1),COLUMN(#REF!))</f>
        <v>#REF!</v>
      </c>
      <c r="O14" s="38"/>
      <c r="P14" s="39" t="e">
        <f ca="1">HYPERLINK("#"&amp;C14&amp;"!"&amp;ADDRESS(3,COLUMN(#REF!),1),COLUMN(#REF!))</f>
        <v>#REF!</v>
      </c>
      <c r="Q14" s="38"/>
      <c r="R14" s="39" t="e">
        <f ca="1">HYPERLINK("#"&amp;C14&amp;"!"&amp;ADDRESS(3,COLUMN(#REF!),1),COLUMN(#REF!))</f>
        <v>#REF!</v>
      </c>
      <c r="S14" s="38"/>
      <c r="T14" s="38"/>
      <c r="U14" s="38"/>
      <c r="V14" s="38"/>
      <c r="W14" s="38"/>
      <c r="X14" s="39" t="e">
        <f ca="1">HYPERLINK("#"&amp;C14&amp;"!"&amp;ADDRESS(3,COLUMN(#REF!),1),COLUMN(#REF!))</f>
        <v>#REF!</v>
      </c>
    </row>
    <row r="15" spans="2:24" hidden="1" x14ac:dyDescent="0.3">
      <c r="B15" s="32" t="s">
        <v>372</v>
      </c>
      <c r="C15" s="34" t="e">
        <f ca="1">IF(D15="","자재단가대비표",MID(D15,FIND("]",D15)+1,LEN(D15)))</f>
        <v>#REF!</v>
      </c>
      <c r="D15" s="34" t="e">
        <f ca="1">CELL("filename",#REF!)</f>
        <v>#REF!</v>
      </c>
      <c r="E15" s="38"/>
      <c r="F15" s="39" t="e">
        <f ca="1">HYPERLINK("#"&amp;C15&amp;"!"&amp;ADDRESS(4,COLUMN(#REF!),1),COLUMN(#REF!))</f>
        <v>#REF!</v>
      </c>
      <c r="G15" s="39" t="e">
        <f ca="1">HYPERLINK("#"&amp;C15&amp;"!"&amp;ADDRESS(4,COLUMN(#REF!),1),COLUMN(#REF!))</f>
        <v>#REF!</v>
      </c>
      <c r="H15" s="38"/>
      <c r="I15" s="39" t="e">
        <f ca="1">HYPERLINK("#"&amp;C15&amp;"!"&amp;ADDRESS(4,COLUMN(#REF!),1),COLUMN(#REF!))</f>
        <v>#REF!</v>
      </c>
      <c r="J15" s="39" t="e">
        <f ca="1">HYPERLINK("#"&amp;C15&amp;"!A"&amp;ROW(#REF!),ROW(#REF!))</f>
        <v>#REF!</v>
      </c>
      <c r="K15" s="39" t="e">
        <f ca="1">HYPERLINK("#"&amp;C15&amp;"!A"&amp;ROW(#REF!),ROW(#REF!))</f>
        <v>#REF!</v>
      </c>
      <c r="L15" s="39" t="e">
        <f ca="1">HYPERLINK("#"&amp;C15&amp;"!"&amp;ADDRESS(4,COLUMN(#REF!),1),COLUMN(#REF!))</f>
        <v>#REF!</v>
      </c>
      <c r="M15" s="39" t="e">
        <f ca="1">HYPERLINK("#"&amp;C15&amp;"!"&amp;ADDRESS(4,COLUMN(#REF!),1),COLUMN(#REF!))</f>
        <v>#REF!</v>
      </c>
      <c r="N15" s="39" t="e">
        <f ca="1">HYPERLINK("#"&amp;C15&amp;"!"&amp;ADDRESS(4,COLUMN(#REF!),1),COLUMN(#REF!))</f>
        <v>#REF!</v>
      </c>
      <c r="O15" s="39" t="e">
        <f ca="1">HYPERLINK("#"&amp;C15&amp;"!"&amp;ADDRESS(4,COLUMN(#REF!),1),COLUMN(#REF!))</f>
        <v>#REF!</v>
      </c>
      <c r="P15" s="39" t="e">
        <f ca="1">HYPERLINK("#"&amp;C15&amp;"!"&amp;ADDRESS(4,COLUMN(#REF!),1),COLUMN(#REF!))</f>
        <v>#REF!</v>
      </c>
      <c r="Q15" s="39" t="e">
        <f ca="1">HYPERLINK("#"&amp;C15&amp;"!"&amp;ADDRESS(4,COLUMN(#REF!),1),COLUMN(#REF!))</f>
        <v>#REF!</v>
      </c>
      <c r="R15" s="39" t="e">
        <f ca="1">HYPERLINK("#"&amp;C15&amp;"!"&amp;ADDRESS(4,COLUMN(#REF!),1),COLUMN(#REF!))</f>
        <v>#REF!</v>
      </c>
      <c r="S15" s="39" t="e">
        <f ca="1">HYPERLINK("#"&amp;C15&amp;"!"&amp;ADDRESS(4,COLUMN(#REF!),1),COLUMN(#REF!))</f>
        <v>#REF!</v>
      </c>
      <c r="T15" s="39" t="e">
        <f ca="1">HYPERLINK("#"&amp;C15&amp;"!"&amp;ADDRESS(4,COLUMN(#REF!),1),COLUMN(#REF!))</f>
        <v>#REF!</v>
      </c>
      <c r="U15" s="39" t="e">
        <f ca="1">HYPERLINK("#"&amp;C15&amp;"!"&amp;ADDRESS(4,COLUMN(#REF!),1),COLUMN(#REF!))</f>
        <v>#REF!</v>
      </c>
      <c r="V15" s="39" t="e">
        <f ca="1">HYPERLINK("#"&amp;C15&amp;"!"&amp;ADDRESS(4,COLUMN(#REF!),1),COLUMN(#REF!))</f>
        <v>#REF!</v>
      </c>
      <c r="W15" s="39" t="e">
        <f ca="1">HYPERLINK("#"&amp;C15&amp;"!"&amp;ADDRESS(4,COLUMN(#REF!),1),COLUMN(#REF!))</f>
        <v>#REF!</v>
      </c>
      <c r="X15" s="39" t="e">
        <f ca="1">HYPERLINK("#"&amp;C15&amp;"!"&amp;ADDRESS(4,COLUMN(#REF!),1),COLUMN(#REF!))</f>
        <v>#REF!</v>
      </c>
    </row>
    <row r="16" spans="2:24" hidden="1" x14ac:dyDescent="0.3">
      <c r="B16" s="32" t="s">
        <v>373</v>
      </c>
      <c r="C16" s="34" t="e">
        <f ca="1">IF(D16="","설계내역서",MID(D16,FIND("]",D16)+1,LEN(D16)))</f>
        <v>#REF!</v>
      </c>
      <c r="D16" s="34" t="e">
        <f ca="1">CELL("filename",산출내역서!#REF!)</f>
        <v>#REF!</v>
      </c>
      <c r="E16" s="39" t="e">
        <f ca="1">HYPERLINK("#"&amp;C16&amp;"!"&amp;ADDRESS(4,COLUMN(산출내역서!#REF!),1),COLUMN(산출내역서!#REF!))</f>
        <v>#REF!</v>
      </c>
      <c r="F16" s="39" t="e">
        <f ca="1">HYPERLINK("#"&amp;C16&amp;"!"&amp;ADDRESS(4,COLUMN(산출내역서!#REF!),1),COLUMN(산출내역서!#REF!))</f>
        <v>#REF!</v>
      </c>
      <c r="G16" s="39" t="e">
        <f ca="1">HYPERLINK("#"&amp;C16&amp;"!"&amp;ADDRESS(4,COLUMN(산출내역서!#REF!),1),COLUMN(산출내역서!#REF!))</f>
        <v>#REF!</v>
      </c>
      <c r="H16" s="39" t="e">
        <f ca="1">HYPERLINK("#"&amp;C16&amp;"!"&amp;ADDRESS(4,COLUMN(산출내역서!#REF!),1),COLUMN(산출내역서!#REF!))</f>
        <v>#REF!</v>
      </c>
      <c r="I16" s="39" t="e">
        <f ca="1">HYPERLINK("#"&amp;C16&amp;"!"&amp;ADDRESS(4,COLUMN(산출내역서!#REF!),1),COLUMN(산출내역서!#REF!))</f>
        <v>#REF!</v>
      </c>
      <c r="J16" s="39" t="e">
        <f ca="1">HYPERLINK("#"&amp;C16&amp;"!A"&amp;ROW(산출내역서!A3),ROW(산출내역서!A3))</f>
        <v>#REF!</v>
      </c>
      <c r="K16" s="39" t="e">
        <f ca="1">HYPERLINK("#"&amp;C16&amp;"!A"&amp;ROW(산출내역서!#REF!),ROW(산출내역서!#REF!))</f>
        <v>#REF!</v>
      </c>
      <c r="L16" s="39" t="e">
        <f ca="1">HYPERLINK("#"&amp;C16&amp;"!"&amp;ADDRESS(4,COLUMN(산출내역서!#REF!),1),COLUMN(산출내역서!#REF!))</f>
        <v>#REF!</v>
      </c>
      <c r="M16" s="39" t="e">
        <f ca="1">HYPERLINK("#"&amp;C16&amp;"!"&amp;ADDRESS(4,COLUMN(산출내역서!#REF!),1),COLUMN(산출내역서!#REF!))</f>
        <v>#REF!</v>
      </c>
      <c r="N16" s="39" t="e">
        <f ca="1">HYPERLINK("#"&amp;C16&amp;"!"&amp;ADDRESS(4,COLUMN(산출내역서!#REF!),1),COLUMN(산출내역서!#REF!))</f>
        <v>#REF!</v>
      </c>
      <c r="O16" s="39" t="e">
        <f ca="1">HYPERLINK("#"&amp;C16&amp;"!"&amp;ADDRESS(4,COLUMN(산출내역서!#REF!),1),COLUMN(산출내역서!#REF!))</f>
        <v>#REF!</v>
      </c>
      <c r="P16" s="39" t="e">
        <f ca="1">HYPERLINK("#"&amp;C16&amp;"!"&amp;ADDRESS(4,COLUMN(산출내역서!#REF!),1),COLUMN(산출내역서!#REF!))</f>
        <v>#REF!</v>
      </c>
      <c r="Q16" s="39" t="e">
        <f ca="1">HYPERLINK("#"&amp;C16&amp;"!"&amp;ADDRESS(4,COLUMN(산출내역서!#REF!),1),COLUMN(산출내역서!#REF!))</f>
        <v>#REF!</v>
      </c>
      <c r="R16" s="39" t="e">
        <f ca="1">HYPERLINK("#"&amp;C16&amp;"!"&amp;ADDRESS(4,COLUMN(산출내역서!#REF!),1),COLUMN(산출내역서!#REF!))</f>
        <v>#REF!</v>
      </c>
      <c r="S16" s="39" t="e">
        <f ca="1">HYPERLINK("#"&amp;C16&amp;"!"&amp;ADDRESS(4,COLUMN(산출내역서!#REF!),1),COLUMN(산출내역서!#REF!))</f>
        <v>#REF!</v>
      </c>
      <c r="T16" s="38"/>
      <c r="U16" s="38"/>
      <c r="V16" s="38"/>
      <c r="W16" s="38"/>
      <c r="X16" s="39" t="e">
        <f ca="1">HYPERLINK("#"&amp;C16&amp;"!"&amp;ADDRESS(4,COLUMN(산출내역서!#REF!),1),COLUMN(산출내역서!#REF!))</f>
        <v>#REF!</v>
      </c>
    </row>
    <row r="17" spans="2:24" hidden="1" x14ac:dyDescent="0.3">
      <c r="B17" s="32" t="s">
        <v>374</v>
      </c>
      <c r="C17" s="34" t="e">
        <f ca="1">IF(D17="","총괄내역서",MID(D17,FIND("]",D17)+1,LEN(D17)))</f>
        <v>#REF!</v>
      </c>
      <c r="D17" s="34" t="e">
        <f ca="1">CELL("filename",#REF!)</f>
        <v>#REF!</v>
      </c>
      <c r="E17" s="39" t="e">
        <f ca="1">HYPERLINK("#"&amp;C17&amp;"!"&amp;ADDRESS(3,COLUMN(#REF!),1),COLUMN(#REF!))</f>
        <v>#REF!</v>
      </c>
      <c r="F17" s="39" t="e">
        <f ca="1">HYPERLINK("#"&amp;C17&amp;"!"&amp;ADDRESS(3,COLUMN(#REF!),1),COLUMN(#REF!))</f>
        <v>#REF!</v>
      </c>
      <c r="G17" s="39" t="e">
        <f ca="1">HYPERLINK("#"&amp;C17&amp;"!"&amp;ADDRESS(3,COLUMN(#REF!),1),COLUMN(#REF!))</f>
        <v>#REF!</v>
      </c>
      <c r="H17" s="38"/>
      <c r="I17" s="39" t="e">
        <f ca="1">HYPERLINK("#"&amp;C17&amp;"!"&amp;ADDRESS(3,COLUMN(#REF!),1),COLUMN(#REF!))</f>
        <v>#REF!</v>
      </c>
      <c r="J17" s="39" t="e">
        <f ca="1">HYPERLINK("#"&amp;C17&amp;"!A"&amp;ROW(#REF!),ROW(#REF!))</f>
        <v>#REF!</v>
      </c>
      <c r="K17" s="39" t="e">
        <f ca="1">HYPERLINK("#"&amp;C17&amp;"!A"&amp;ROW(#REF!),ROW(#REF!))</f>
        <v>#REF!</v>
      </c>
      <c r="L17" s="39" t="e">
        <f ca="1">HYPERLINK("#"&amp;C17&amp;"!"&amp;ADDRESS(3,COLUMN(#REF!),1),COLUMN(#REF!))</f>
        <v>#REF!</v>
      </c>
      <c r="M17" s="39" t="e">
        <f ca="1">HYPERLINK("#"&amp;C17&amp;"!"&amp;ADDRESS(3,COLUMN(#REF!),1),COLUMN(#REF!))</f>
        <v>#REF!</v>
      </c>
      <c r="N17" s="39" t="e">
        <f ca="1">HYPERLINK("#"&amp;C17&amp;"!"&amp;ADDRESS(3,COLUMN(#REF!),1),COLUMN(#REF!))</f>
        <v>#REF!</v>
      </c>
      <c r="O17" s="39" t="e">
        <f ca="1">HYPERLINK("#"&amp;C17&amp;"!"&amp;ADDRESS(3,COLUMN(#REF!),1),COLUMN(#REF!))</f>
        <v>#REF!</v>
      </c>
      <c r="P17" s="39" t="e">
        <f ca="1">HYPERLINK("#"&amp;C17&amp;"!"&amp;ADDRESS(3,COLUMN(#REF!),1),COLUMN(#REF!))</f>
        <v>#REF!</v>
      </c>
      <c r="Q17" s="39" t="e">
        <f ca="1">HYPERLINK("#"&amp;C17&amp;"!"&amp;ADDRESS(3,COLUMN(#REF!),1),COLUMN(#REF!))</f>
        <v>#REF!</v>
      </c>
      <c r="R17" s="38"/>
      <c r="S17" s="38"/>
      <c r="T17" s="38"/>
      <c r="U17" s="38"/>
      <c r="V17" s="38"/>
      <c r="W17" s="38"/>
      <c r="X17" s="39" t="e">
        <f ca="1">HYPERLINK("#"&amp;C17&amp;"!"&amp;ADDRESS(3,COLUMN(#REF!),1),COLUMN(#REF!))</f>
        <v>#REF!</v>
      </c>
    </row>
    <row r="18" spans="2:24" hidden="1" x14ac:dyDescent="0.3">
      <c r="B18" s="32" t="s">
        <v>375</v>
      </c>
      <c r="C18" s="34" t="e">
        <f ca="1">IF(D18="","중기사용료",MID(D18,FIND("]",D18)+1,LEN(D18)))</f>
        <v>#REF!</v>
      </c>
      <c r="D18" s="34" t="e">
        <f ca="1">CELL("filename",#REF!)</f>
        <v>#REF!</v>
      </c>
      <c r="E18" s="38"/>
      <c r="F18" s="39" t="e">
        <f ca="1">HYPERLINK("#"&amp;C18&amp;"!"&amp;ADDRESS(4,COLUMN(#REF!),1),COLUMN(#REF!))</f>
        <v>#REF!</v>
      </c>
      <c r="G18" s="39" t="e">
        <f ca="1">HYPERLINK("#"&amp;C18&amp;"!"&amp;ADDRESS(4,COLUMN(#REF!),1),COLUMN(#REF!))</f>
        <v>#REF!</v>
      </c>
      <c r="H18" s="39" t="e">
        <f ca="1">HYPERLINK("#"&amp;C18&amp;"!"&amp;ADDRESS(4,COLUMN(#REF!),1),COLUMN(#REF!))</f>
        <v>#REF!</v>
      </c>
      <c r="I18" s="39" t="e">
        <f ca="1">HYPERLINK("#"&amp;C18&amp;"!"&amp;ADDRESS(4,COLUMN(#REF!),1),COLUMN(#REF!))</f>
        <v>#REF!</v>
      </c>
      <c r="J18" s="39" t="e">
        <f ca="1">HYPERLINK("#"&amp;C18&amp;"!A"&amp;ROW(#REF!),ROW(#REF!))</f>
        <v>#REF!</v>
      </c>
      <c r="K18" s="39" t="e">
        <f ca="1">HYPERLINK("#"&amp;C18&amp;"!A"&amp;ROW(#REF!),ROW(#REF!))</f>
        <v>#REF!</v>
      </c>
      <c r="L18" s="39" t="e">
        <f ca="1">HYPERLINK("#"&amp;C18&amp;"!"&amp;ADDRESS(4,COLUMN(#REF!),1),COLUMN(#REF!))</f>
        <v>#REF!</v>
      </c>
      <c r="M18" s="39" t="e">
        <f ca="1">HYPERLINK("#"&amp;C18&amp;"!"&amp;ADDRESS(4,COLUMN(#REF!),1),COLUMN(#REF!))</f>
        <v>#REF!</v>
      </c>
      <c r="N18" s="39" t="e">
        <f ca="1">HYPERLINK("#"&amp;C18&amp;"!"&amp;ADDRESS(4,COLUMN(#REF!),1),COLUMN(#REF!))</f>
        <v>#REF!</v>
      </c>
      <c r="O18" s="39" t="e">
        <f ca="1">HYPERLINK("#"&amp;C18&amp;"!"&amp;ADDRESS(4,COLUMN(#REF!),1),COLUMN(#REF!))</f>
        <v>#REF!</v>
      </c>
      <c r="P18" s="39" t="e">
        <f ca="1">HYPERLINK("#"&amp;C18&amp;"!"&amp;ADDRESS(4,COLUMN(#REF!),1),COLUMN(#REF!))</f>
        <v>#REF!</v>
      </c>
      <c r="Q18" s="39" t="e">
        <f ca="1">HYPERLINK("#"&amp;C18&amp;"!"&amp;ADDRESS(4,COLUMN(#REF!),1),COLUMN(#REF!))</f>
        <v>#REF!</v>
      </c>
      <c r="R18" s="39" t="e">
        <f ca="1">HYPERLINK("#"&amp;C18&amp;"!"&amp;ADDRESS(4,COLUMN(#REF!),1),COLUMN(#REF!))</f>
        <v>#REF!</v>
      </c>
      <c r="S18" s="39" t="e">
        <f ca="1">HYPERLINK("#"&amp;C18&amp;"!"&amp;ADDRESS(4,COLUMN(#REF!),1),COLUMN(#REF!))</f>
        <v>#REF!</v>
      </c>
      <c r="T18" s="38"/>
      <c r="U18" s="38"/>
      <c r="V18" s="38"/>
      <c r="W18" s="38"/>
      <c r="X18" s="39" t="e">
        <f ca="1">HYPERLINK("#"&amp;C18&amp;"!"&amp;ADDRESS(4,COLUMN(#REF!),1),COLUMN(#REF!))</f>
        <v>#REF!</v>
      </c>
    </row>
    <row r="19" spans="2:24" hidden="1" x14ac:dyDescent="0.3">
      <c r="B19" s="32" t="s">
        <v>376</v>
      </c>
      <c r="C19" s="34" t="e">
        <f ca="1">IF(D19="","일위대가표",MID(D19,FIND("]",D19)+1,LEN(D19)))</f>
        <v>#REF!</v>
      </c>
      <c r="D19" s="34" t="e">
        <f ca="1">CELL("filename",#REF!)</f>
        <v>#REF!</v>
      </c>
      <c r="E19" s="38"/>
      <c r="F19" s="39" t="e">
        <f ca="1">HYPERLINK("#"&amp;C19&amp;"!"&amp;ADDRESS(4,COLUMN(#REF!),1),COLUMN(#REF!))</f>
        <v>#REF!</v>
      </c>
      <c r="G19" s="39" t="e">
        <f ca="1">HYPERLINK("#"&amp;C19&amp;"!"&amp;ADDRESS(4,COLUMN(#REF!),1),COLUMN(#REF!))</f>
        <v>#REF!</v>
      </c>
      <c r="H19" s="39" t="e">
        <f ca="1">HYPERLINK("#"&amp;C19&amp;"!"&amp;ADDRESS(4,COLUMN(#REF!),1),COLUMN(#REF!))</f>
        <v>#REF!</v>
      </c>
      <c r="I19" s="39" t="e">
        <f ca="1">HYPERLINK("#"&amp;C19&amp;"!"&amp;ADDRESS(4,COLUMN(#REF!),1),COLUMN(#REF!))</f>
        <v>#REF!</v>
      </c>
      <c r="J19" s="39" t="e">
        <f ca="1">HYPERLINK("#"&amp;C19&amp;"!A"&amp;ROW(#REF!),ROW(#REF!))</f>
        <v>#REF!</v>
      </c>
      <c r="K19" s="39" t="e">
        <f ca="1">HYPERLINK("#"&amp;C19&amp;"!A"&amp;ROW(#REF!),ROW(#REF!))</f>
        <v>#REF!</v>
      </c>
      <c r="L19" s="39" t="e">
        <f ca="1">HYPERLINK("#"&amp;C19&amp;"!"&amp;ADDRESS(4,COLUMN(#REF!),1),COLUMN(#REF!))</f>
        <v>#REF!</v>
      </c>
      <c r="M19" s="39" t="e">
        <f ca="1">HYPERLINK("#"&amp;C19&amp;"!"&amp;ADDRESS(4,COLUMN(#REF!),1),COLUMN(#REF!))</f>
        <v>#REF!</v>
      </c>
      <c r="N19" s="39" t="e">
        <f ca="1">HYPERLINK("#"&amp;C19&amp;"!"&amp;ADDRESS(4,COLUMN(#REF!),1),COLUMN(#REF!))</f>
        <v>#REF!</v>
      </c>
      <c r="O19" s="39" t="e">
        <f ca="1">HYPERLINK("#"&amp;C19&amp;"!"&amp;ADDRESS(4,COLUMN(#REF!),1),COLUMN(#REF!))</f>
        <v>#REF!</v>
      </c>
      <c r="P19" s="39" t="e">
        <f ca="1">HYPERLINK("#"&amp;C19&amp;"!"&amp;ADDRESS(4,COLUMN(#REF!),1),COLUMN(#REF!))</f>
        <v>#REF!</v>
      </c>
      <c r="Q19" s="39" t="e">
        <f ca="1">HYPERLINK("#"&amp;C19&amp;"!"&amp;ADDRESS(4,COLUMN(#REF!),1),COLUMN(#REF!))</f>
        <v>#REF!</v>
      </c>
      <c r="R19" s="39" t="e">
        <f ca="1">HYPERLINK("#"&amp;C19&amp;"!"&amp;ADDRESS(4,COLUMN(#REF!),1),COLUMN(#REF!))</f>
        <v>#REF!</v>
      </c>
      <c r="S19" s="39" t="e">
        <f ca="1">HYPERLINK("#"&amp;C19&amp;"!"&amp;ADDRESS(4,COLUMN(#REF!),1),COLUMN(#REF!))</f>
        <v>#REF!</v>
      </c>
      <c r="T19" s="38"/>
      <c r="U19" s="38"/>
      <c r="V19" s="38"/>
      <c r="W19" s="38"/>
      <c r="X19" s="39" t="e">
        <f ca="1">HYPERLINK("#"&amp;C19&amp;"!"&amp;ADDRESS(4,COLUMN(#REF!),1),COLUMN(#REF!))</f>
        <v>#REF!</v>
      </c>
    </row>
    <row r="20" spans="2:24" hidden="1" x14ac:dyDescent="0.3">
      <c r="B20" s="32" t="s">
        <v>377</v>
      </c>
      <c r="C20" s="34" t="e">
        <f ca="1">IF(D20="","단가산출근거",MID(D20,FIND("]",D20)+1,LEN(D20)))</f>
        <v>#REF!</v>
      </c>
      <c r="D20" s="34" t="e">
        <f ca="1">CELL("filename",#REF!)</f>
        <v>#REF!</v>
      </c>
      <c r="E20" s="39" t="e">
        <f ca="1">HYPERLINK("#"&amp;C20&amp;"!"&amp;ADDRESS(4,COLUMN(#REF!),1),COLUMN(#REF!))</f>
        <v>#REF!</v>
      </c>
      <c r="F20" s="39" t="e">
        <f ca="1">HYPERLINK("#"&amp;C20&amp;"!"&amp;ADDRESS(4,COLUMN(#REF!),1),COLUMN(#REF!))</f>
        <v>#REF!</v>
      </c>
      <c r="G20" s="38"/>
      <c r="H20" s="38"/>
      <c r="I20" s="38"/>
      <c r="J20" s="39" t="e">
        <f ca="1">HYPERLINK("#"&amp;C20&amp;"!A"&amp;ROW(#REF!),ROW(#REF!))</f>
        <v>#REF!</v>
      </c>
      <c r="K20" s="39" t="e">
        <f ca="1">HYPERLINK("#"&amp;C20&amp;"!A"&amp;ROW(#REF!),ROW(#REF!))</f>
        <v>#REF!</v>
      </c>
      <c r="L20" s="39" t="e">
        <f ca="1">HYPERLINK("#"&amp;C20&amp;"!"&amp;ADDRESS(4,COLUMN(#REF!),1),COLUMN(#REF!))</f>
        <v>#REF!</v>
      </c>
      <c r="M20" s="38"/>
      <c r="N20" s="39" t="e">
        <f ca="1">HYPERLINK("#"&amp;C20&amp;"!"&amp;ADDRESS(4,COLUMN(#REF!),1),COLUMN(#REF!))</f>
        <v>#REF!</v>
      </c>
      <c r="O20" s="38"/>
      <c r="P20" s="39" t="e">
        <f ca="1">HYPERLINK("#"&amp;C20&amp;"!"&amp;ADDRESS(4,COLUMN(#REF!),1),COLUMN(#REF!))</f>
        <v>#REF!</v>
      </c>
      <c r="Q20" s="38"/>
      <c r="R20" s="39" t="e">
        <f ca="1">HYPERLINK("#"&amp;C20&amp;"!"&amp;ADDRESS(4,COLUMN(#REF!),1),COLUMN(#REF!))</f>
        <v>#REF!</v>
      </c>
      <c r="S20" s="38"/>
      <c r="T20" s="38"/>
      <c r="U20" s="38"/>
      <c r="V20" s="38"/>
      <c r="W20" s="38"/>
      <c r="X20" s="39" t="e">
        <f ca="1">HYPERLINK("#"&amp;C20&amp;"!"&amp;ADDRESS(4,COLUMN(#REF!),1),COLUMN(#REF!))</f>
        <v>#REF!</v>
      </c>
    </row>
    <row r="21" spans="2:24" hidden="1" x14ac:dyDescent="0.3">
      <c r="B21" s="32" t="s">
        <v>378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2:24" hidden="1" x14ac:dyDescent="0.3">
      <c r="B22" s="32" t="s">
        <v>379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2:24" hidden="1" x14ac:dyDescent="0.3">
      <c r="B23" s="32" t="s">
        <v>380</v>
      </c>
      <c r="C23" s="32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r="24" spans="2:24" hidden="1" x14ac:dyDescent="0.3">
      <c r="B24" s="30" t="s">
        <v>381</v>
      </c>
      <c r="D24" s="37">
        <f>ROW(C33)</f>
        <v>33</v>
      </c>
    </row>
    <row r="25" spans="2:24" hidden="1" x14ac:dyDescent="0.3">
      <c r="B25" s="32" t="s">
        <v>382</v>
      </c>
      <c r="C25" s="32" t="s">
        <v>383</v>
      </c>
    </row>
    <row r="26" spans="2:24" hidden="1" x14ac:dyDescent="0.3">
      <c r="B26" s="32" t="s">
        <v>384</v>
      </c>
      <c r="C26" s="32" t="s">
        <v>385</v>
      </c>
    </row>
    <row r="27" spans="2:24" hidden="1" x14ac:dyDescent="0.3">
      <c r="B27" s="32" t="s">
        <v>386</v>
      </c>
      <c r="C27" s="32" t="s">
        <v>387</v>
      </c>
    </row>
    <row r="28" spans="2:24" hidden="1" x14ac:dyDescent="0.3">
      <c r="B28" s="32" t="s">
        <v>388</v>
      </c>
      <c r="C28" s="32" t="s">
        <v>387</v>
      </c>
    </row>
    <row r="29" spans="2:24" hidden="1" x14ac:dyDescent="0.3">
      <c r="B29" s="32" t="s">
        <v>389</v>
      </c>
      <c r="C29" s="32" t="s">
        <v>387</v>
      </c>
    </row>
    <row r="30" spans="2:24" hidden="1" x14ac:dyDescent="0.3">
      <c r="B30" s="32" t="s">
        <v>390</v>
      </c>
      <c r="C30" s="35" t="s">
        <v>391</v>
      </c>
    </row>
    <row r="31" spans="2:24" hidden="1" x14ac:dyDescent="0.3">
      <c r="B31" s="32" t="s">
        <v>392</v>
      </c>
      <c r="C31" s="32" t="s">
        <v>184</v>
      </c>
    </row>
    <row r="32" spans="2:24" hidden="1" x14ac:dyDescent="0.3">
      <c r="B32" s="32" t="s">
        <v>393</v>
      </c>
      <c r="C32" s="32" t="s">
        <v>185</v>
      </c>
    </row>
    <row r="33" spans="2:10" hidden="1" x14ac:dyDescent="0.3">
      <c r="B33" s="30" t="s">
        <v>394</v>
      </c>
      <c r="D33" s="37">
        <f>ROW(C52)</f>
        <v>52</v>
      </c>
    </row>
    <row r="34" spans="2:10" hidden="1" x14ac:dyDescent="0.3">
      <c r="B34" s="32" t="s">
        <v>395</v>
      </c>
      <c r="C34" s="32" t="s">
        <v>184</v>
      </c>
      <c r="D34" s="32" t="s">
        <v>184</v>
      </c>
      <c r="E34" s="32" t="s">
        <v>387</v>
      </c>
      <c r="F34" s="32" t="s">
        <v>387</v>
      </c>
      <c r="G34" s="32" t="s">
        <v>387</v>
      </c>
      <c r="H34" s="32" t="s">
        <v>387</v>
      </c>
    </row>
    <row r="35" spans="2:10" hidden="1" x14ac:dyDescent="0.3">
      <c r="B35" s="32" t="s">
        <v>396</v>
      </c>
      <c r="C35" s="36" t="e">
        <f>#REF!</f>
        <v>#REF!</v>
      </c>
      <c r="D35" s="36" t="e">
        <f>#REF!</f>
        <v>#REF!</v>
      </c>
      <c r="E35" s="36" t="e">
        <f>#REF!</f>
        <v>#REF!</v>
      </c>
      <c r="F35" s="36" t="e">
        <f>#REF!</f>
        <v>#REF!</v>
      </c>
      <c r="G35" s="36" t="e">
        <f>#REF!</f>
        <v>#REF!</v>
      </c>
      <c r="H35" s="36" t="e">
        <f>#REF!</f>
        <v>#REF!</v>
      </c>
      <c r="I35" s="36" t="e">
        <f>#REF!</f>
        <v>#REF!</v>
      </c>
      <c r="J35" s="36" t="e">
        <f>#REF!</f>
        <v>#REF!</v>
      </c>
    </row>
    <row r="36" spans="2:10" hidden="1" x14ac:dyDescent="0.3">
      <c r="B36" s="32" t="s">
        <v>397</v>
      </c>
      <c r="C36" s="35" t="s">
        <v>391</v>
      </c>
    </row>
    <row r="37" spans="2:10" hidden="1" x14ac:dyDescent="0.3">
      <c r="B37" s="32" t="s">
        <v>398</v>
      </c>
      <c r="C37" s="32" t="s">
        <v>399</v>
      </c>
      <c r="D37" s="32"/>
      <c r="E37" s="32" t="s">
        <v>400</v>
      </c>
      <c r="F37" s="32" t="s">
        <v>401</v>
      </c>
      <c r="G37" s="32" t="s">
        <v>402</v>
      </c>
      <c r="H37" s="32"/>
    </row>
    <row r="38" spans="2:10" hidden="1" x14ac:dyDescent="0.3">
      <c r="B38" s="32" t="s">
        <v>403</v>
      </c>
      <c r="C38" s="32" t="s">
        <v>404</v>
      </c>
      <c r="D38" s="32"/>
      <c r="E38" s="32"/>
      <c r="F38" s="32"/>
      <c r="G38" s="32"/>
      <c r="H38" s="32"/>
    </row>
    <row r="39" spans="2:10" hidden="1" x14ac:dyDescent="0.3">
      <c r="B39" s="32" t="s">
        <v>405</v>
      </c>
      <c r="C39" s="32" t="s">
        <v>184</v>
      </c>
    </row>
    <row r="40" spans="2:10" hidden="1" x14ac:dyDescent="0.3">
      <c r="B40" s="32" t="s">
        <v>406</v>
      </c>
      <c r="C40" s="32" t="s">
        <v>184</v>
      </c>
    </row>
    <row r="41" spans="2:10" hidden="1" x14ac:dyDescent="0.3">
      <c r="B41" s="32" t="s">
        <v>407</v>
      </c>
      <c r="C41" s="32" t="s">
        <v>387</v>
      </c>
    </row>
    <row r="42" spans="2:10" hidden="1" x14ac:dyDescent="0.3">
      <c r="B42" s="32" t="s">
        <v>408</v>
      </c>
      <c r="C42" s="32" t="s">
        <v>184</v>
      </c>
    </row>
    <row r="43" spans="2:10" hidden="1" x14ac:dyDescent="0.3">
      <c r="B43" s="32" t="s">
        <v>409</v>
      </c>
      <c r="C43" s="32" t="s">
        <v>184</v>
      </c>
    </row>
    <row r="44" spans="2:10" hidden="1" x14ac:dyDescent="0.3">
      <c r="B44" s="32" t="s">
        <v>410</v>
      </c>
      <c r="C44" s="32" t="s">
        <v>185</v>
      </c>
    </row>
    <row r="45" spans="2:10" hidden="1" x14ac:dyDescent="0.3">
      <c r="B45" s="32" t="s">
        <v>411</v>
      </c>
      <c r="C45" s="35" t="s">
        <v>391</v>
      </c>
    </row>
    <row r="46" spans="2:10" hidden="1" x14ac:dyDescent="0.3">
      <c r="B46" s="32" t="s">
        <v>412</v>
      </c>
      <c r="C46" s="35" t="s">
        <v>391</v>
      </c>
    </row>
    <row r="47" spans="2:10" hidden="1" x14ac:dyDescent="0.3">
      <c r="B47" s="32" t="s">
        <v>413</v>
      </c>
      <c r="C47" s="35" t="s">
        <v>391</v>
      </c>
    </row>
    <row r="48" spans="2:10" hidden="1" x14ac:dyDescent="0.3">
      <c r="B48" s="32" t="s">
        <v>414</v>
      </c>
      <c r="C48" s="35" t="s">
        <v>391</v>
      </c>
    </row>
    <row r="49" spans="2:6" hidden="1" x14ac:dyDescent="0.3">
      <c r="B49" s="32" t="s">
        <v>415</v>
      </c>
      <c r="C49" s="32" t="s">
        <v>416</v>
      </c>
    </row>
    <row r="50" spans="2:6" hidden="1" x14ac:dyDescent="0.3">
      <c r="B50" s="32" t="s">
        <v>417</v>
      </c>
      <c r="C50" s="35" t="s">
        <v>391</v>
      </c>
    </row>
    <row r="51" spans="2:6" hidden="1" x14ac:dyDescent="0.3">
      <c r="B51" s="32" t="s">
        <v>418</v>
      </c>
      <c r="C51" s="32"/>
    </row>
    <row r="52" spans="2:6" hidden="1" x14ac:dyDescent="0.3">
      <c r="B52" s="30" t="s">
        <v>419</v>
      </c>
      <c r="D52" s="37">
        <f>ROW(C75)</f>
        <v>75</v>
      </c>
    </row>
    <row r="53" spans="2:6" hidden="1" x14ac:dyDescent="0.3">
      <c r="B53" s="32" t="s">
        <v>420</v>
      </c>
      <c r="C53" s="32" t="s">
        <v>6</v>
      </c>
      <c r="D53" s="32" t="s">
        <v>5</v>
      </c>
      <c r="E53" s="32" t="s">
        <v>7</v>
      </c>
      <c r="F53" s="32" t="s">
        <v>4</v>
      </c>
    </row>
    <row r="54" spans="2:6" hidden="1" x14ac:dyDescent="0.3">
      <c r="B54" s="32" t="s">
        <v>421</v>
      </c>
      <c r="C54" s="32" t="s">
        <v>422</v>
      </c>
    </row>
    <row r="55" spans="2:6" hidden="1" x14ac:dyDescent="0.3">
      <c r="B55" s="32" t="s">
        <v>423</v>
      </c>
      <c r="C55" s="32" t="s">
        <v>424</v>
      </c>
    </row>
    <row r="56" spans="2:6" hidden="1" x14ac:dyDescent="0.3">
      <c r="B56" s="32" t="s">
        <v>425</v>
      </c>
      <c r="C56" s="32" t="s">
        <v>242</v>
      </c>
      <c r="D56" s="32" t="s">
        <v>249</v>
      </c>
    </row>
    <row r="57" spans="2:6" hidden="1" x14ac:dyDescent="0.3">
      <c r="B57" s="32" t="s">
        <v>426</v>
      </c>
      <c r="C57" s="32" t="s">
        <v>244</v>
      </c>
      <c r="D57" s="32" t="s">
        <v>250</v>
      </c>
    </row>
    <row r="58" spans="2:6" hidden="1" x14ac:dyDescent="0.3">
      <c r="B58" s="32" t="s">
        <v>427</v>
      </c>
      <c r="C58" s="32" t="s">
        <v>245</v>
      </c>
      <c r="D58" s="32" t="s">
        <v>251</v>
      </c>
    </row>
    <row r="59" spans="2:6" hidden="1" x14ac:dyDescent="0.3">
      <c r="B59" s="32" t="s">
        <v>428</v>
      </c>
      <c r="C59" s="32" t="s">
        <v>246</v>
      </c>
      <c r="D59" s="32" t="s">
        <v>252</v>
      </c>
    </row>
    <row r="60" spans="2:6" hidden="1" x14ac:dyDescent="0.3">
      <c r="B60" s="32" t="s">
        <v>429</v>
      </c>
      <c r="C60" s="32" t="s">
        <v>247</v>
      </c>
      <c r="D60" s="32" t="s">
        <v>253</v>
      </c>
    </row>
    <row r="61" spans="2:6" hidden="1" x14ac:dyDescent="0.3">
      <c r="B61" s="32" t="s">
        <v>430</v>
      </c>
      <c r="C61" s="32" t="s">
        <v>248</v>
      </c>
    </row>
    <row r="62" spans="2:6" hidden="1" x14ac:dyDescent="0.3">
      <c r="B62" s="32" t="s">
        <v>431</v>
      </c>
      <c r="C62" s="32" t="s">
        <v>432</v>
      </c>
    </row>
    <row r="63" spans="2:6" hidden="1" x14ac:dyDescent="0.3">
      <c r="B63" s="32" t="s">
        <v>433</v>
      </c>
      <c r="C63" s="32" t="s">
        <v>0</v>
      </c>
    </row>
    <row r="64" spans="2:6" hidden="1" x14ac:dyDescent="0.3">
      <c r="B64" s="32" t="s">
        <v>434</v>
      </c>
      <c r="C64" s="32" t="s">
        <v>435</v>
      </c>
    </row>
    <row r="65" spans="2:4" hidden="1" x14ac:dyDescent="0.3">
      <c r="B65" s="32" t="s">
        <v>436</v>
      </c>
      <c r="C65" s="32" t="s">
        <v>437</v>
      </c>
    </row>
    <row r="66" spans="2:4" hidden="1" x14ac:dyDescent="0.3">
      <c r="B66" s="32" t="s">
        <v>438</v>
      </c>
      <c r="C66" s="32" t="s">
        <v>254</v>
      </c>
    </row>
    <row r="67" spans="2:4" hidden="1" x14ac:dyDescent="0.3">
      <c r="B67" s="32" t="s">
        <v>439</v>
      </c>
      <c r="C67" s="32" t="s">
        <v>1</v>
      </c>
    </row>
    <row r="68" spans="2:4" hidden="1" x14ac:dyDescent="0.3">
      <c r="B68" s="32" t="s">
        <v>440</v>
      </c>
      <c r="C68" s="32" t="s">
        <v>2</v>
      </c>
    </row>
    <row r="69" spans="2:4" hidden="1" x14ac:dyDescent="0.3">
      <c r="B69" s="32" t="s">
        <v>441</v>
      </c>
      <c r="C69" s="32" t="s">
        <v>255</v>
      </c>
    </row>
    <row r="70" spans="2:4" hidden="1" x14ac:dyDescent="0.3">
      <c r="B70" s="32" t="s">
        <v>442</v>
      </c>
      <c r="C70" s="32" t="s">
        <v>3</v>
      </c>
    </row>
    <row r="71" spans="2:4" hidden="1" x14ac:dyDescent="0.3">
      <c r="B71" s="32" t="s">
        <v>443</v>
      </c>
      <c r="C71" s="32" t="s">
        <v>188</v>
      </c>
    </row>
    <row r="72" spans="2:4" hidden="1" x14ac:dyDescent="0.3">
      <c r="B72" s="32" t="s">
        <v>444</v>
      </c>
      <c r="C72" s="32" t="s">
        <v>243</v>
      </c>
    </row>
    <row r="73" spans="2:4" hidden="1" x14ac:dyDescent="0.3">
      <c r="B73" s="32" t="s">
        <v>445</v>
      </c>
      <c r="C73" s="32" t="s">
        <v>256</v>
      </c>
    </row>
    <row r="74" spans="2:4" hidden="1" x14ac:dyDescent="0.3">
      <c r="B74" s="32" t="s">
        <v>446</v>
      </c>
      <c r="C74" s="32" t="s">
        <v>8</v>
      </c>
    </row>
    <row r="75" spans="2:4" hidden="1" x14ac:dyDescent="0.3">
      <c r="B75" s="30" t="s">
        <v>447</v>
      </c>
      <c r="D75" s="37">
        <f>ROW(C79)</f>
        <v>79</v>
      </c>
    </row>
    <row r="76" spans="2:4" hidden="1" x14ac:dyDescent="0.3">
      <c r="B76" s="32" t="s">
        <v>448</v>
      </c>
      <c r="C76" s="32" t="s">
        <v>449</v>
      </c>
    </row>
    <row r="77" spans="2:4" hidden="1" x14ac:dyDescent="0.3">
      <c r="B77" s="32" t="s">
        <v>450</v>
      </c>
      <c r="C77" s="32" t="s">
        <v>451</v>
      </c>
    </row>
    <row r="78" spans="2:4" hidden="1" x14ac:dyDescent="0.3">
      <c r="B78" s="32" t="s">
        <v>452</v>
      </c>
      <c r="C78" s="32" t="s">
        <v>453</v>
      </c>
    </row>
    <row r="79" spans="2:4" hidden="1" x14ac:dyDescent="0.3">
      <c r="B79" s="30" t="s">
        <v>454</v>
      </c>
    </row>
    <row r="80" spans="2:4" hidden="1" x14ac:dyDescent="0.3"/>
  </sheetData>
  <sheetProtection algorithmName="SHA-512" hashValue="oPxLBpaoqZfsv0/sNOVG/wiuLdGPkSYEgLyzrtcBMFhcx5r2cyNLyPS3Yd/T+F85DpQBpibGP4qjY3xie0w7rQ==" saltValue="e3Yj3d6appk2xRXYP1kp2Q==" spinCount="100000" sheet="1" objects="1" scenarios="1" selectLockedCells="1"/>
  <mergeCells count="1">
    <mergeCell ref="B2:X2"/>
  </mergeCells>
  <phoneticPr fontId="5" type="noConversion"/>
  <pageMargins left="0.59055118110236215" right="0.59055118110236215" top="0.78740157480314965" bottom="1" header="0" footer="0.5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원가계산서</vt:lpstr>
      <vt:lpstr>산출내역서</vt:lpstr>
      <vt:lpstr>산출내역서!Print_Area</vt:lpstr>
      <vt:lpstr>원가계산서!Print_Area</vt:lpstr>
      <vt:lpstr>산출내역서!Print_Titles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사북면 1차 농어촌생활용수 개발사업(지촌마을)</dc:title>
  <dc:creator>125773</dc:creator>
  <dc:description>STmate w26.08로 작성</dc:description>
  <cp:lastModifiedBy>춘천시청</cp:lastModifiedBy>
  <cp:lastPrinted>2026-08-24T00:26:13Z</cp:lastPrinted>
  <dcterms:created xsi:type="dcterms:W3CDTF">2026-08-21T02:10:06Z</dcterms:created>
  <dcterms:modified xsi:type="dcterms:W3CDTF">2026-08-31T02:24:28Z</dcterms:modified>
</cp:coreProperties>
</file>