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CE1D801-E331-4A51-B2D4-6C8394E87885}" xr6:coauthVersionLast="47" xr6:coauthVersionMax="47" xr10:uidLastSave="{00000000-0000-0000-0000-000000000000}"/>
  <bookViews>
    <workbookView xWindow="28680" yWindow="-120" windowWidth="29040" windowHeight="15720" xr2:uid="{AA583738-84E9-4FFE-811F-BAEDDFFE65BE}"/>
  </bookViews>
  <sheets>
    <sheet name="내역서" sheetId="9" r:id="rId1"/>
  </sheets>
  <definedNames>
    <definedName name="_Fill" hidden="1">#REF!</definedName>
    <definedName name="_xlnm.Print_Area" localSheetId="0">내역서!$A$1:$M$508</definedName>
    <definedName name="_xlnm.Print_Titles" localSheetId="0">내역서!$1:$4</definedName>
    <definedName name="원가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V508" i="9" l="1"/>
  <c r="AW508" i="9"/>
  <c r="AX508" i="9"/>
  <c r="AY508" i="9"/>
  <c r="O494" i="9"/>
  <c r="R494" i="9"/>
  <c r="S494" i="9"/>
  <c r="T494" i="9"/>
  <c r="U494" i="9"/>
  <c r="V494" i="9"/>
  <c r="W494" i="9"/>
  <c r="X494" i="9"/>
  <c r="Y494" i="9"/>
  <c r="Z494" i="9"/>
  <c r="AA494" i="9"/>
  <c r="AB494" i="9"/>
  <c r="AC494" i="9"/>
  <c r="AE494" i="9"/>
  <c r="AF494" i="9"/>
  <c r="AG494" i="9"/>
  <c r="AH494" i="9"/>
  <c r="AI494" i="9"/>
  <c r="AJ494" i="9"/>
  <c r="AK494" i="9"/>
  <c r="AL494" i="9"/>
  <c r="AM494" i="9"/>
  <c r="AN494" i="9"/>
  <c r="AO494" i="9"/>
  <c r="AP494" i="9"/>
  <c r="AQ494" i="9"/>
  <c r="AR494" i="9"/>
  <c r="AS494" i="9"/>
  <c r="AT494" i="9"/>
  <c r="AU494" i="9"/>
  <c r="O493" i="9"/>
  <c r="O492" i="9"/>
  <c r="R492" i="9"/>
  <c r="S492" i="9"/>
  <c r="T492" i="9"/>
  <c r="U492" i="9"/>
  <c r="V492" i="9"/>
  <c r="W492" i="9"/>
  <c r="X492" i="9"/>
  <c r="Y492" i="9"/>
  <c r="Z492" i="9"/>
  <c r="AA492" i="9"/>
  <c r="AB492" i="9"/>
  <c r="AC492" i="9"/>
  <c r="AE492" i="9"/>
  <c r="AF492" i="9"/>
  <c r="AG492" i="9"/>
  <c r="AH492" i="9"/>
  <c r="AI492" i="9"/>
  <c r="AJ492" i="9"/>
  <c r="AK492" i="9"/>
  <c r="AL492" i="9"/>
  <c r="AM492" i="9"/>
  <c r="AN492" i="9"/>
  <c r="AO492" i="9"/>
  <c r="AP492" i="9"/>
  <c r="AQ492" i="9"/>
  <c r="AR492" i="9"/>
  <c r="AS492" i="9"/>
  <c r="AT492" i="9"/>
  <c r="AU492" i="9"/>
  <c r="O491" i="9"/>
  <c r="R491" i="9"/>
  <c r="S491" i="9"/>
  <c r="T491" i="9"/>
  <c r="U491" i="9"/>
  <c r="V491" i="9"/>
  <c r="W491" i="9"/>
  <c r="X491" i="9"/>
  <c r="Y491" i="9"/>
  <c r="Z491" i="9"/>
  <c r="AA491" i="9"/>
  <c r="AB491" i="9"/>
  <c r="AC491" i="9"/>
  <c r="AE491" i="9"/>
  <c r="AF491" i="9"/>
  <c r="AG491" i="9"/>
  <c r="AH491" i="9"/>
  <c r="AI491" i="9"/>
  <c r="AJ491" i="9"/>
  <c r="AK491" i="9"/>
  <c r="AL491" i="9"/>
  <c r="AM491" i="9"/>
  <c r="AN491" i="9"/>
  <c r="AO491" i="9"/>
  <c r="AP491" i="9"/>
  <c r="AQ491" i="9"/>
  <c r="AR491" i="9"/>
  <c r="AS491" i="9"/>
  <c r="AT491" i="9"/>
  <c r="AU491" i="9"/>
  <c r="O490" i="9"/>
  <c r="R490" i="9"/>
  <c r="S490" i="9"/>
  <c r="T490" i="9"/>
  <c r="U490" i="9"/>
  <c r="V490" i="9"/>
  <c r="W490" i="9"/>
  <c r="X490" i="9"/>
  <c r="Y490" i="9"/>
  <c r="Z490" i="9"/>
  <c r="AA490" i="9"/>
  <c r="AB490" i="9"/>
  <c r="AC490" i="9"/>
  <c r="AE490" i="9"/>
  <c r="AF490" i="9"/>
  <c r="AG490" i="9"/>
  <c r="AH490" i="9"/>
  <c r="AI490" i="9"/>
  <c r="AJ490" i="9"/>
  <c r="AK490" i="9"/>
  <c r="AL490" i="9"/>
  <c r="AM490" i="9"/>
  <c r="AN490" i="9"/>
  <c r="AO490" i="9"/>
  <c r="AP490" i="9"/>
  <c r="AQ490" i="9"/>
  <c r="AR490" i="9"/>
  <c r="AS490" i="9"/>
  <c r="AT490" i="9"/>
  <c r="AU490" i="9"/>
  <c r="O489" i="9"/>
  <c r="R489" i="9"/>
  <c r="S489" i="9"/>
  <c r="T489" i="9"/>
  <c r="U489" i="9"/>
  <c r="V489" i="9"/>
  <c r="W489" i="9"/>
  <c r="X489" i="9"/>
  <c r="Y489" i="9"/>
  <c r="Z489" i="9"/>
  <c r="AA489" i="9"/>
  <c r="AB489" i="9"/>
  <c r="AC489" i="9"/>
  <c r="AE489" i="9"/>
  <c r="AF489" i="9"/>
  <c r="AG489" i="9"/>
  <c r="AH489" i="9"/>
  <c r="AI489" i="9"/>
  <c r="AJ489" i="9"/>
  <c r="AK489" i="9"/>
  <c r="AL489" i="9"/>
  <c r="AM489" i="9"/>
  <c r="AN489" i="9"/>
  <c r="AO489" i="9"/>
  <c r="AP489" i="9"/>
  <c r="AQ489" i="9"/>
  <c r="AR489" i="9"/>
  <c r="AS489" i="9"/>
  <c r="AT489" i="9"/>
  <c r="AU489" i="9"/>
  <c r="O488" i="9"/>
  <c r="R488" i="9"/>
  <c r="S488" i="9"/>
  <c r="T488" i="9"/>
  <c r="U488" i="9"/>
  <c r="V488" i="9"/>
  <c r="W488" i="9"/>
  <c r="X488" i="9"/>
  <c r="Y488" i="9"/>
  <c r="Z488" i="9"/>
  <c r="AA488" i="9"/>
  <c r="AB488" i="9"/>
  <c r="AC488" i="9"/>
  <c r="AE488" i="9"/>
  <c r="AF488" i="9"/>
  <c r="AG488" i="9"/>
  <c r="AH488" i="9"/>
  <c r="AI488" i="9"/>
  <c r="AJ488" i="9"/>
  <c r="AK488" i="9"/>
  <c r="AL488" i="9"/>
  <c r="AM488" i="9"/>
  <c r="AN488" i="9"/>
  <c r="AO488" i="9"/>
  <c r="AP488" i="9"/>
  <c r="AQ488" i="9"/>
  <c r="AR488" i="9"/>
  <c r="AS488" i="9"/>
  <c r="AT488" i="9"/>
  <c r="AU488" i="9"/>
  <c r="O487" i="9"/>
  <c r="R487" i="9"/>
  <c r="S487" i="9"/>
  <c r="T487" i="9"/>
  <c r="U487" i="9"/>
  <c r="V487" i="9"/>
  <c r="W487" i="9"/>
  <c r="W508" i="9" s="1"/>
  <c r="X487" i="9"/>
  <c r="Y487" i="9"/>
  <c r="Z487" i="9"/>
  <c r="AA487" i="9"/>
  <c r="AB487" i="9"/>
  <c r="AC487" i="9"/>
  <c r="AE487" i="9"/>
  <c r="AF487" i="9"/>
  <c r="AG487" i="9"/>
  <c r="AH487" i="9"/>
  <c r="AI487" i="9"/>
  <c r="AJ487" i="9"/>
  <c r="AK487" i="9"/>
  <c r="AL487" i="9"/>
  <c r="AM487" i="9"/>
  <c r="AN487" i="9"/>
  <c r="AO487" i="9"/>
  <c r="AP487" i="9"/>
  <c r="AQ487" i="9"/>
  <c r="AR487" i="9"/>
  <c r="AS487" i="9"/>
  <c r="AT487" i="9"/>
  <c r="AU487" i="9"/>
  <c r="O486" i="9"/>
  <c r="R486" i="9"/>
  <c r="S486" i="9"/>
  <c r="T486" i="9"/>
  <c r="U486" i="9"/>
  <c r="V486" i="9"/>
  <c r="W486" i="9"/>
  <c r="X486" i="9"/>
  <c r="Y486" i="9"/>
  <c r="Z486" i="9"/>
  <c r="AA486" i="9"/>
  <c r="AA508" i="9" s="1"/>
  <c r="AB486" i="9"/>
  <c r="AC486" i="9"/>
  <c r="AE486" i="9"/>
  <c r="AF486" i="9"/>
  <c r="AG486" i="9"/>
  <c r="AH486" i="9"/>
  <c r="AI486" i="9"/>
  <c r="AJ486" i="9"/>
  <c r="AK486" i="9"/>
  <c r="AL486" i="9"/>
  <c r="AM486" i="9"/>
  <c r="AN486" i="9"/>
  <c r="AN508" i="9" s="1"/>
  <c r="AO486" i="9"/>
  <c r="AO508" i="9" s="1"/>
  <c r="AP486" i="9"/>
  <c r="AQ486" i="9"/>
  <c r="AR486" i="9"/>
  <c r="AS486" i="9"/>
  <c r="AT486" i="9"/>
  <c r="AU486" i="9"/>
  <c r="AV484" i="9"/>
  <c r="AW484" i="9"/>
  <c r="AX484" i="9"/>
  <c r="AY484" i="9"/>
  <c r="AC463" i="9"/>
  <c r="O463" i="9"/>
  <c r="R463" i="9"/>
  <c r="S463" i="9"/>
  <c r="T463" i="9"/>
  <c r="U463" i="9"/>
  <c r="V463" i="9"/>
  <c r="W463" i="9"/>
  <c r="X463" i="9"/>
  <c r="Y463" i="9"/>
  <c r="Z463" i="9"/>
  <c r="AA463" i="9"/>
  <c r="AB463" i="9"/>
  <c r="AD463" i="9"/>
  <c r="AE463" i="9"/>
  <c r="AF463" i="9"/>
  <c r="AG463" i="9"/>
  <c r="AH463" i="9"/>
  <c r="AI463" i="9"/>
  <c r="AJ463" i="9"/>
  <c r="AK463" i="9"/>
  <c r="AK484" i="9" s="1"/>
  <c r="AL463" i="9"/>
  <c r="AL484" i="9" s="1"/>
  <c r="AM463" i="9"/>
  <c r="AN463" i="9"/>
  <c r="AO463" i="9"/>
  <c r="AP463" i="9"/>
  <c r="AQ463" i="9"/>
  <c r="AR463" i="9"/>
  <c r="AS463" i="9"/>
  <c r="AT463" i="9"/>
  <c r="AU463" i="9"/>
  <c r="O462" i="9"/>
  <c r="R462" i="9"/>
  <c r="S462" i="9"/>
  <c r="S484" i="9" s="1"/>
  <c r="T462" i="9"/>
  <c r="U462" i="9"/>
  <c r="V462" i="9"/>
  <c r="W462" i="9"/>
  <c r="W484" i="9" s="1"/>
  <c r="X462" i="9"/>
  <c r="Y462" i="9"/>
  <c r="Z462" i="9"/>
  <c r="Z484" i="9" s="1"/>
  <c r="AA462" i="9"/>
  <c r="AB462" i="9"/>
  <c r="AB484" i="9" s="1"/>
  <c r="AD462" i="9"/>
  <c r="AE462" i="9"/>
  <c r="AF462" i="9"/>
  <c r="AG462" i="9"/>
  <c r="AH462" i="9"/>
  <c r="AI462" i="9"/>
  <c r="AJ462" i="9"/>
  <c r="AJ484" i="9" s="1"/>
  <c r="AK462" i="9"/>
  <c r="AL462" i="9"/>
  <c r="AM462" i="9"/>
  <c r="AM484" i="9" s="1"/>
  <c r="AN462" i="9"/>
  <c r="AO462" i="9"/>
  <c r="AO484" i="9" s="1"/>
  <c r="AP462" i="9"/>
  <c r="AQ462" i="9"/>
  <c r="AQ484" i="9" s="1"/>
  <c r="AR462" i="9"/>
  <c r="AS462" i="9"/>
  <c r="AT462" i="9"/>
  <c r="AU462" i="9"/>
  <c r="AV460" i="9"/>
  <c r="AW460" i="9"/>
  <c r="AX460" i="9"/>
  <c r="AY460" i="9"/>
  <c r="O447" i="9"/>
  <c r="R447" i="9"/>
  <c r="S447" i="9"/>
  <c r="T447" i="9"/>
  <c r="U447" i="9"/>
  <c r="V447" i="9"/>
  <c r="W447" i="9"/>
  <c r="Y447" i="9"/>
  <c r="Z447" i="9"/>
  <c r="AA447" i="9"/>
  <c r="AB447" i="9"/>
  <c r="AC447" i="9"/>
  <c r="AD447" i="9"/>
  <c r="AE447" i="9"/>
  <c r="AF447" i="9"/>
  <c r="AG447" i="9"/>
  <c r="AH447" i="9"/>
  <c r="AI447" i="9"/>
  <c r="AJ447" i="9"/>
  <c r="AK447" i="9"/>
  <c r="AL447" i="9"/>
  <c r="AM447" i="9"/>
  <c r="AN447" i="9"/>
  <c r="AO447" i="9"/>
  <c r="AP447" i="9"/>
  <c r="AQ447" i="9"/>
  <c r="AR447" i="9"/>
  <c r="AS447" i="9"/>
  <c r="AT447" i="9"/>
  <c r="AU447" i="9"/>
  <c r="O446" i="9"/>
  <c r="R446" i="9"/>
  <c r="S446" i="9"/>
  <c r="T446" i="9"/>
  <c r="U446" i="9"/>
  <c r="V446" i="9"/>
  <c r="W446" i="9"/>
  <c r="Y446" i="9"/>
  <c r="Z446" i="9"/>
  <c r="AA446" i="9"/>
  <c r="AB446" i="9"/>
  <c r="AC446" i="9"/>
  <c r="AD446" i="9"/>
  <c r="AE446" i="9"/>
  <c r="AF446" i="9"/>
  <c r="AG446" i="9"/>
  <c r="AH446" i="9"/>
  <c r="AI446" i="9"/>
  <c r="AJ446" i="9"/>
  <c r="AK446" i="9"/>
  <c r="AL446" i="9"/>
  <c r="AM446" i="9"/>
  <c r="AN446" i="9"/>
  <c r="AO446" i="9"/>
  <c r="AP446" i="9"/>
  <c r="AQ446" i="9"/>
  <c r="AR446" i="9"/>
  <c r="AS446" i="9"/>
  <c r="AT446" i="9"/>
  <c r="AU446" i="9"/>
  <c r="O445" i="9"/>
  <c r="R445" i="9"/>
  <c r="S445" i="9"/>
  <c r="T445" i="9"/>
  <c r="U445" i="9"/>
  <c r="V445" i="9"/>
  <c r="W445" i="9"/>
  <c r="Y445" i="9"/>
  <c r="Z445" i="9"/>
  <c r="AA445" i="9"/>
  <c r="AB445" i="9"/>
  <c r="AC445" i="9"/>
  <c r="AD445" i="9"/>
  <c r="AE445" i="9"/>
  <c r="AF445" i="9"/>
  <c r="AG445" i="9"/>
  <c r="AH445" i="9"/>
  <c r="AI445" i="9"/>
  <c r="AJ445" i="9"/>
  <c r="AK445" i="9"/>
  <c r="AL445" i="9"/>
  <c r="AM445" i="9"/>
  <c r="AN445" i="9"/>
  <c r="AO445" i="9"/>
  <c r="AP445" i="9"/>
  <c r="AQ445" i="9"/>
  <c r="AR445" i="9"/>
  <c r="AS445" i="9"/>
  <c r="AT445" i="9"/>
  <c r="AU445" i="9"/>
  <c r="O444" i="9"/>
  <c r="R444" i="9"/>
  <c r="S444" i="9"/>
  <c r="T444" i="9"/>
  <c r="U444" i="9"/>
  <c r="V444" i="9"/>
  <c r="W444" i="9"/>
  <c r="Y444" i="9"/>
  <c r="Z444" i="9"/>
  <c r="AA444" i="9"/>
  <c r="AB444" i="9"/>
  <c r="AC444" i="9"/>
  <c r="AD444" i="9"/>
  <c r="AE444" i="9"/>
  <c r="AF444" i="9"/>
  <c r="AG444" i="9"/>
  <c r="AH444" i="9"/>
  <c r="AI444" i="9"/>
  <c r="AJ444" i="9"/>
  <c r="AK444" i="9"/>
  <c r="AL444" i="9"/>
  <c r="AM444" i="9"/>
  <c r="AN444" i="9"/>
  <c r="AO444" i="9"/>
  <c r="AP444" i="9"/>
  <c r="AQ444" i="9"/>
  <c r="AR444" i="9"/>
  <c r="AS444" i="9"/>
  <c r="AT444" i="9"/>
  <c r="AU444" i="9"/>
  <c r="O443" i="9"/>
  <c r="R443" i="9"/>
  <c r="S443" i="9"/>
  <c r="T443" i="9"/>
  <c r="U443" i="9"/>
  <c r="V443" i="9"/>
  <c r="W443" i="9"/>
  <c r="Y443" i="9"/>
  <c r="Z443" i="9"/>
  <c r="AA443" i="9"/>
  <c r="AB443" i="9"/>
  <c r="AC443" i="9"/>
  <c r="AD443" i="9"/>
  <c r="AE443" i="9"/>
  <c r="AF443" i="9"/>
  <c r="AG443" i="9"/>
  <c r="AH443" i="9"/>
  <c r="AI443" i="9"/>
  <c r="AJ443" i="9"/>
  <c r="AK443" i="9"/>
  <c r="AL443" i="9"/>
  <c r="AM443" i="9"/>
  <c r="AN443" i="9"/>
  <c r="AO443" i="9"/>
  <c r="AP443" i="9"/>
  <c r="AQ443" i="9"/>
  <c r="AR443" i="9"/>
  <c r="AS443" i="9"/>
  <c r="AT443" i="9"/>
  <c r="AU443" i="9"/>
  <c r="O442" i="9"/>
  <c r="R442" i="9"/>
  <c r="S442" i="9"/>
  <c r="T442" i="9"/>
  <c r="U442" i="9"/>
  <c r="V442" i="9"/>
  <c r="W442" i="9"/>
  <c r="Y442" i="9"/>
  <c r="Z442" i="9"/>
  <c r="AA442" i="9"/>
  <c r="AB442" i="9"/>
  <c r="AC442" i="9"/>
  <c r="AD442" i="9"/>
  <c r="AE442" i="9"/>
  <c r="AF442" i="9"/>
  <c r="AG442" i="9"/>
  <c r="AH442" i="9"/>
  <c r="AI442" i="9"/>
  <c r="AJ442" i="9"/>
  <c r="AK442" i="9"/>
  <c r="AL442" i="9"/>
  <c r="AM442" i="9"/>
  <c r="AN442" i="9"/>
  <c r="AO442" i="9"/>
  <c r="AP442" i="9"/>
  <c r="AQ442" i="9"/>
  <c r="AR442" i="9"/>
  <c r="AS442" i="9"/>
  <c r="AT442" i="9"/>
  <c r="AU442" i="9"/>
  <c r="O441" i="9"/>
  <c r="R441" i="9"/>
  <c r="S441" i="9"/>
  <c r="T441" i="9"/>
  <c r="U441" i="9"/>
  <c r="V441" i="9"/>
  <c r="W441" i="9"/>
  <c r="Y441" i="9"/>
  <c r="Z441" i="9"/>
  <c r="AA441" i="9"/>
  <c r="AB441" i="9"/>
  <c r="AC441" i="9"/>
  <c r="AD441" i="9"/>
  <c r="AE441" i="9"/>
  <c r="AF441" i="9"/>
  <c r="AG441" i="9"/>
  <c r="AH441" i="9"/>
  <c r="AI441" i="9"/>
  <c r="AJ441" i="9"/>
  <c r="AK441" i="9"/>
  <c r="AL441" i="9"/>
  <c r="AM441" i="9"/>
  <c r="AN441" i="9"/>
  <c r="AO441" i="9"/>
  <c r="AP441" i="9"/>
  <c r="AQ441" i="9"/>
  <c r="AR441" i="9"/>
  <c r="AS441" i="9"/>
  <c r="AT441" i="9"/>
  <c r="AU441" i="9"/>
  <c r="O440" i="9"/>
  <c r="R440" i="9"/>
  <c r="S440" i="9"/>
  <c r="T440" i="9"/>
  <c r="U440" i="9"/>
  <c r="V440" i="9"/>
  <c r="W440" i="9"/>
  <c r="Y440" i="9"/>
  <c r="Z440" i="9"/>
  <c r="AA440" i="9"/>
  <c r="AB440" i="9"/>
  <c r="AC440" i="9"/>
  <c r="AD440" i="9"/>
  <c r="AE440" i="9"/>
  <c r="AF440" i="9"/>
  <c r="AG440" i="9"/>
  <c r="AH440" i="9"/>
  <c r="AI440" i="9"/>
  <c r="AJ440" i="9"/>
  <c r="AK440" i="9"/>
  <c r="AL440" i="9"/>
  <c r="AM440" i="9"/>
  <c r="AN440" i="9"/>
  <c r="AO440" i="9"/>
  <c r="AP440" i="9"/>
  <c r="AQ440" i="9"/>
  <c r="AR440" i="9"/>
  <c r="AS440" i="9"/>
  <c r="AT440" i="9"/>
  <c r="AU440" i="9"/>
  <c r="O439" i="9"/>
  <c r="R439" i="9"/>
  <c r="S439" i="9"/>
  <c r="T439" i="9"/>
  <c r="U439" i="9"/>
  <c r="V439" i="9"/>
  <c r="W439" i="9"/>
  <c r="Y439" i="9"/>
  <c r="Z439" i="9"/>
  <c r="AA439" i="9"/>
  <c r="AB439" i="9"/>
  <c r="AC439" i="9"/>
  <c r="AD439" i="9"/>
  <c r="AE439" i="9"/>
  <c r="AF439" i="9"/>
  <c r="AG439" i="9"/>
  <c r="AH439" i="9"/>
  <c r="AI439" i="9"/>
  <c r="AJ439" i="9"/>
  <c r="AK439" i="9"/>
  <c r="AL439" i="9"/>
  <c r="AM439" i="9"/>
  <c r="AN439" i="9"/>
  <c r="AO439" i="9"/>
  <c r="AP439" i="9"/>
  <c r="AQ439" i="9"/>
  <c r="AR439" i="9"/>
  <c r="AS439" i="9"/>
  <c r="AT439" i="9"/>
  <c r="AU439" i="9"/>
  <c r="O438" i="9"/>
  <c r="R438" i="9"/>
  <c r="S438" i="9"/>
  <c r="T438" i="9"/>
  <c r="U438" i="9"/>
  <c r="V438" i="9"/>
  <c r="W438" i="9"/>
  <c r="Y438" i="9"/>
  <c r="Z438" i="9"/>
  <c r="AA438" i="9"/>
  <c r="AB438" i="9"/>
  <c r="AC438" i="9"/>
  <c r="AD438" i="9"/>
  <c r="AE438" i="9"/>
  <c r="AF438" i="9"/>
  <c r="AG438" i="9"/>
  <c r="AH438" i="9"/>
  <c r="AI438" i="9"/>
  <c r="AJ438" i="9"/>
  <c r="AK438" i="9"/>
  <c r="AL438" i="9"/>
  <c r="AM438" i="9"/>
  <c r="AN438" i="9"/>
  <c r="AO438" i="9"/>
  <c r="AP438" i="9"/>
  <c r="AQ438" i="9"/>
  <c r="AR438" i="9"/>
  <c r="AS438" i="9"/>
  <c r="AT438" i="9"/>
  <c r="AU438" i="9"/>
  <c r="Y436" i="9"/>
  <c r="AL436" i="9"/>
  <c r="AO436" i="9"/>
  <c r="AV436" i="9"/>
  <c r="AW436" i="9"/>
  <c r="AX436" i="9"/>
  <c r="AY436" i="9"/>
  <c r="O414" i="9"/>
  <c r="R414" i="9"/>
  <c r="R436" i="9" s="1"/>
  <c r="S414" i="9"/>
  <c r="S436" i="9" s="1"/>
  <c r="T414" i="9"/>
  <c r="T436" i="9" s="1"/>
  <c r="U414" i="9"/>
  <c r="U436" i="9" s="1"/>
  <c r="V414" i="9"/>
  <c r="V436" i="9" s="1"/>
  <c r="W414" i="9"/>
  <c r="W436" i="9" s="1"/>
  <c r="X414" i="9"/>
  <c r="X436" i="9" s="1"/>
  <c r="Y414" i="9"/>
  <c r="Z414" i="9"/>
  <c r="Z436" i="9" s="1"/>
  <c r="AA414" i="9"/>
  <c r="AA436" i="9" s="1"/>
  <c r="AB414" i="9"/>
  <c r="AB436" i="9" s="1"/>
  <c r="AC414" i="9"/>
  <c r="AC436" i="9" s="1"/>
  <c r="AD414" i="9"/>
  <c r="AD436" i="9" s="1"/>
  <c r="AF414" i="9"/>
  <c r="AF436" i="9" s="1"/>
  <c r="AG414" i="9"/>
  <c r="AG436" i="9" s="1"/>
  <c r="AH414" i="9"/>
  <c r="AH436" i="9" s="1"/>
  <c r="AI414" i="9"/>
  <c r="AI436" i="9" s="1"/>
  <c r="AJ414" i="9"/>
  <c r="AJ436" i="9" s="1"/>
  <c r="AK414" i="9"/>
  <c r="AK436" i="9" s="1"/>
  <c r="AL414" i="9"/>
  <c r="AM414" i="9"/>
  <c r="AM436" i="9" s="1"/>
  <c r="AN414" i="9"/>
  <c r="AN436" i="9" s="1"/>
  <c r="AO414" i="9"/>
  <c r="AP414" i="9"/>
  <c r="AP436" i="9" s="1"/>
  <c r="AQ414" i="9"/>
  <c r="AQ436" i="9" s="1"/>
  <c r="AR414" i="9"/>
  <c r="AR436" i="9" s="1"/>
  <c r="AS414" i="9"/>
  <c r="AS436" i="9" s="1"/>
  <c r="AT414" i="9"/>
  <c r="AT436" i="9" s="1"/>
  <c r="AU414" i="9"/>
  <c r="AU436" i="9" s="1"/>
  <c r="AN412" i="9"/>
  <c r="AV412" i="9"/>
  <c r="AW412" i="9"/>
  <c r="AX412" i="9"/>
  <c r="AY412" i="9"/>
  <c r="O390" i="9"/>
  <c r="R390" i="9"/>
  <c r="R412" i="9" s="1"/>
  <c r="S390" i="9"/>
  <c r="S412" i="9" s="1"/>
  <c r="T390" i="9"/>
  <c r="T412" i="9" s="1"/>
  <c r="U390" i="9"/>
  <c r="U412" i="9" s="1"/>
  <c r="V390" i="9"/>
  <c r="V412" i="9" s="1"/>
  <c r="W390" i="9"/>
  <c r="W412" i="9" s="1"/>
  <c r="X390" i="9"/>
  <c r="X412" i="9" s="1"/>
  <c r="Y390" i="9"/>
  <c r="Y412" i="9" s="1"/>
  <c r="Z390" i="9"/>
  <c r="Z412" i="9" s="1"/>
  <c r="AA390" i="9"/>
  <c r="AA412" i="9" s="1"/>
  <c r="AB390" i="9"/>
  <c r="AB412" i="9" s="1"/>
  <c r="AC390" i="9"/>
  <c r="AC412" i="9" s="1"/>
  <c r="AD390" i="9"/>
  <c r="AD412" i="9" s="1"/>
  <c r="AE390" i="9"/>
  <c r="AE412" i="9" s="1"/>
  <c r="AF390" i="9"/>
  <c r="AF412" i="9" s="1"/>
  <c r="AH390" i="9"/>
  <c r="AH412" i="9" s="1"/>
  <c r="AI390" i="9"/>
  <c r="AI412" i="9" s="1"/>
  <c r="AJ390" i="9"/>
  <c r="AJ412" i="9" s="1"/>
  <c r="AK390" i="9"/>
  <c r="AK412" i="9" s="1"/>
  <c r="AL390" i="9"/>
  <c r="AL412" i="9" s="1"/>
  <c r="AM390" i="9"/>
  <c r="AM412" i="9" s="1"/>
  <c r="AN390" i="9"/>
  <c r="AO390" i="9"/>
  <c r="AO412" i="9" s="1"/>
  <c r="AP390" i="9"/>
  <c r="AP412" i="9" s="1"/>
  <c r="AQ390" i="9"/>
  <c r="AQ412" i="9" s="1"/>
  <c r="AR390" i="9"/>
  <c r="AR412" i="9" s="1"/>
  <c r="AS390" i="9"/>
  <c r="AS412" i="9" s="1"/>
  <c r="AT390" i="9"/>
  <c r="AT412" i="9" s="1"/>
  <c r="AU390" i="9"/>
  <c r="AU412" i="9" s="1"/>
  <c r="AV388" i="9"/>
  <c r="AW388" i="9"/>
  <c r="AX388" i="9"/>
  <c r="AY388" i="9"/>
  <c r="O368" i="9"/>
  <c r="R368" i="9"/>
  <c r="S368" i="9"/>
  <c r="U368" i="9"/>
  <c r="V368" i="9"/>
  <c r="W368" i="9"/>
  <c r="X368" i="9"/>
  <c r="Y368" i="9"/>
  <c r="Z368" i="9"/>
  <c r="AA368" i="9"/>
  <c r="AB368" i="9"/>
  <c r="AC368" i="9"/>
  <c r="AD368" i="9"/>
  <c r="AE368" i="9"/>
  <c r="AF368" i="9"/>
  <c r="AG368" i="9"/>
  <c r="AH368" i="9"/>
  <c r="AI368" i="9"/>
  <c r="AJ368" i="9"/>
  <c r="AK368" i="9"/>
  <c r="AL368" i="9"/>
  <c r="AM368" i="9"/>
  <c r="AN368" i="9"/>
  <c r="AO368" i="9"/>
  <c r="AP368" i="9"/>
  <c r="AQ368" i="9"/>
  <c r="AR368" i="9"/>
  <c r="AS368" i="9"/>
  <c r="AT368" i="9"/>
  <c r="AU368" i="9"/>
  <c r="O367" i="9"/>
  <c r="R367" i="9"/>
  <c r="S367" i="9"/>
  <c r="U367" i="9"/>
  <c r="V367" i="9"/>
  <c r="W367" i="9"/>
  <c r="X367" i="9"/>
  <c r="Y367" i="9"/>
  <c r="Z367" i="9"/>
  <c r="AA367" i="9"/>
  <c r="AB367" i="9"/>
  <c r="AC367" i="9"/>
  <c r="AD367" i="9"/>
  <c r="AE367" i="9"/>
  <c r="AF367" i="9"/>
  <c r="AG367" i="9"/>
  <c r="AH367" i="9"/>
  <c r="AI367" i="9"/>
  <c r="AJ367" i="9"/>
  <c r="AK367" i="9"/>
  <c r="AL367" i="9"/>
  <c r="AM367" i="9"/>
  <c r="AN367" i="9"/>
  <c r="AO367" i="9"/>
  <c r="AP367" i="9"/>
  <c r="AQ367" i="9"/>
  <c r="AR367" i="9"/>
  <c r="AS367" i="9"/>
  <c r="AT367" i="9"/>
  <c r="AU367" i="9"/>
  <c r="O366" i="9"/>
  <c r="R366" i="9"/>
  <c r="S366" i="9"/>
  <c r="U366" i="9"/>
  <c r="V366" i="9"/>
  <c r="V388" i="9" s="1"/>
  <c r="W366" i="9"/>
  <c r="X366" i="9"/>
  <c r="Y366" i="9"/>
  <c r="Z366" i="9"/>
  <c r="AA366" i="9"/>
  <c r="AB366" i="9"/>
  <c r="AC366" i="9"/>
  <c r="AD366" i="9"/>
  <c r="AE366" i="9"/>
  <c r="AF366" i="9"/>
  <c r="AG366" i="9"/>
  <c r="AH366" i="9"/>
  <c r="AH388" i="9" s="1"/>
  <c r="AI366" i="9"/>
  <c r="AJ366" i="9"/>
  <c r="AK366" i="9"/>
  <c r="AL366" i="9"/>
  <c r="AL388" i="9" s="1"/>
  <c r="AM366" i="9"/>
  <c r="AN366" i="9"/>
  <c r="AO366" i="9"/>
  <c r="AP366" i="9"/>
  <c r="AQ366" i="9"/>
  <c r="AR366" i="9"/>
  <c r="AS366" i="9"/>
  <c r="AT366" i="9"/>
  <c r="AT388" i="9" s="1"/>
  <c r="AU366" i="9"/>
  <c r="T364" i="9"/>
  <c r="AA364" i="9"/>
  <c r="AC364" i="9"/>
  <c r="AR364" i="9"/>
  <c r="AV364" i="9"/>
  <c r="AW364" i="9"/>
  <c r="AX364" i="9"/>
  <c r="AY364" i="9"/>
  <c r="O342" i="9"/>
  <c r="S342" i="9"/>
  <c r="S364" i="9" s="1"/>
  <c r="T342" i="9"/>
  <c r="U342" i="9"/>
  <c r="U364" i="9" s="1"/>
  <c r="V342" i="9"/>
  <c r="V364" i="9" s="1"/>
  <c r="W342" i="9"/>
  <c r="W364" i="9" s="1"/>
  <c r="X342" i="9"/>
  <c r="X364" i="9" s="1"/>
  <c r="Y342" i="9"/>
  <c r="Y364" i="9" s="1"/>
  <c r="Z342" i="9"/>
  <c r="Z364" i="9" s="1"/>
  <c r="AA342" i="9"/>
  <c r="AB342" i="9"/>
  <c r="AB364" i="9" s="1"/>
  <c r="AC342" i="9"/>
  <c r="AD342" i="9"/>
  <c r="AD364" i="9" s="1"/>
  <c r="AE342" i="9"/>
  <c r="AE364" i="9" s="1"/>
  <c r="AF342" i="9"/>
  <c r="AF364" i="9" s="1"/>
  <c r="AG342" i="9"/>
  <c r="AG364" i="9" s="1"/>
  <c r="AH342" i="9"/>
  <c r="AH364" i="9" s="1"/>
  <c r="AI342" i="9"/>
  <c r="AI364" i="9" s="1"/>
  <c r="AJ342" i="9"/>
  <c r="AJ364" i="9" s="1"/>
  <c r="AK342" i="9"/>
  <c r="AK364" i="9" s="1"/>
  <c r="AL342" i="9"/>
  <c r="AL364" i="9" s="1"/>
  <c r="AM342" i="9"/>
  <c r="AM364" i="9" s="1"/>
  <c r="AN342" i="9"/>
  <c r="AN364" i="9" s="1"/>
  <c r="AO342" i="9"/>
  <c r="AO364" i="9" s="1"/>
  <c r="AP342" i="9"/>
  <c r="AP364" i="9" s="1"/>
  <c r="AQ342" i="9"/>
  <c r="AQ364" i="9" s="1"/>
  <c r="AR342" i="9"/>
  <c r="AS342" i="9"/>
  <c r="AS364" i="9" s="1"/>
  <c r="AT342" i="9"/>
  <c r="AT364" i="9" s="1"/>
  <c r="AU342" i="9"/>
  <c r="AU364" i="9" s="1"/>
  <c r="AV340" i="9"/>
  <c r="AW340" i="9"/>
  <c r="AX340" i="9"/>
  <c r="AY340" i="9"/>
  <c r="R320" i="9"/>
  <c r="O320" i="9"/>
  <c r="S320" i="9"/>
  <c r="T320" i="9"/>
  <c r="U320" i="9"/>
  <c r="V320" i="9"/>
  <c r="W320" i="9"/>
  <c r="X320" i="9"/>
  <c r="Y320" i="9"/>
  <c r="Z320" i="9"/>
  <c r="AA320" i="9"/>
  <c r="AB320" i="9"/>
  <c r="AB340" i="9" s="1"/>
  <c r="AC320" i="9"/>
  <c r="AD320" i="9"/>
  <c r="AE320" i="9"/>
  <c r="AF320" i="9"/>
  <c r="AG320" i="9"/>
  <c r="AH320" i="9"/>
  <c r="AI320" i="9"/>
  <c r="AJ320" i="9"/>
  <c r="AK320" i="9"/>
  <c r="AL320" i="9"/>
  <c r="AM320" i="9"/>
  <c r="AN320" i="9"/>
  <c r="AO320" i="9"/>
  <c r="AP320" i="9"/>
  <c r="AQ320" i="9"/>
  <c r="AR320" i="9"/>
  <c r="AS320" i="9"/>
  <c r="AT320" i="9"/>
  <c r="AU320" i="9"/>
  <c r="R319" i="9"/>
  <c r="O319" i="9"/>
  <c r="S319" i="9"/>
  <c r="T319" i="9"/>
  <c r="U319" i="9"/>
  <c r="V319" i="9"/>
  <c r="W319" i="9"/>
  <c r="X319" i="9"/>
  <c r="Y319" i="9"/>
  <c r="Z319" i="9"/>
  <c r="AA319" i="9"/>
  <c r="AB319" i="9"/>
  <c r="AC319" i="9"/>
  <c r="AC340" i="9" s="1"/>
  <c r="AD319" i="9"/>
  <c r="AE319" i="9"/>
  <c r="AE340" i="9" s="1"/>
  <c r="AF319" i="9"/>
  <c r="AG319" i="9"/>
  <c r="AH319" i="9"/>
  <c r="AI319" i="9"/>
  <c r="AJ319" i="9"/>
  <c r="AK319" i="9"/>
  <c r="AL319" i="9"/>
  <c r="AM319" i="9"/>
  <c r="AN319" i="9"/>
  <c r="AO319" i="9"/>
  <c r="AP319" i="9"/>
  <c r="AQ319" i="9"/>
  <c r="AR319" i="9"/>
  <c r="AS319" i="9"/>
  <c r="AT319" i="9"/>
  <c r="AU319" i="9"/>
  <c r="R318" i="9"/>
  <c r="O318" i="9"/>
  <c r="S318" i="9"/>
  <c r="T318" i="9"/>
  <c r="U318" i="9"/>
  <c r="V318" i="9"/>
  <c r="W318" i="9"/>
  <c r="X318" i="9"/>
  <c r="Y318" i="9"/>
  <c r="Z318" i="9"/>
  <c r="AA318" i="9"/>
  <c r="AB318" i="9"/>
  <c r="AC318" i="9"/>
  <c r="AD318" i="9"/>
  <c r="AE318" i="9"/>
  <c r="AF318" i="9"/>
  <c r="AG318" i="9"/>
  <c r="AH318" i="9"/>
  <c r="AI318" i="9"/>
  <c r="AJ318" i="9"/>
  <c r="AJ340" i="9" s="1"/>
  <c r="AK318" i="9"/>
  <c r="AL318" i="9"/>
  <c r="AM318" i="9"/>
  <c r="AN318" i="9"/>
  <c r="AO318" i="9"/>
  <c r="AP318" i="9"/>
  <c r="AQ318" i="9"/>
  <c r="AR318" i="9"/>
  <c r="AS318" i="9"/>
  <c r="AT318" i="9"/>
  <c r="AU318" i="9"/>
  <c r="AV316" i="9"/>
  <c r="AW316" i="9"/>
  <c r="AX316" i="9"/>
  <c r="AY316" i="9"/>
  <c r="O303" i="9"/>
  <c r="S303" i="9"/>
  <c r="T303" i="9"/>
  <c r="U303" i="9"/>
  <c r="V303" i="9"/>
  <c r="W303" i="9"/>
  <c r="X303" i="9"/>
  <c r="Y303" i="9"/>
  <c r="Z303" i="9"/>
  <c r="AA303" i="9"/>
  <c r="AB303" i="9"/>
  <c r="AC303" i="9"/>
  <c r="AD303" i="9"/>
  <c r="AE303" i="9"/>
  <c r="AF303" i="9"/>
  <c r="AG303" i="9"/>
  <c r="AH303" i="9"/>
  <c r="AI303" i="9"/>
  <c r="AJ303" i="9"/>
  <c r="AK303" i="9"/>
  <c r="AL303" i="9"/>
  <c r="AM303" i="9"/>
  <c r="AN303" i="9"/>
  <c r="AO303" i="9"/>
  <c r="AP303" i="9"/>
  <c r="AQ303" i="9"/>
  <c r="AR303" i="9"/>
  <c r="AS303" i="9"/>
  <c r="AT303" i="9"/>
  <c r="AU303" i="9"/>
  <c r="O302" i="9"/>
  <c r="S302" i="9"/>
  <c r="T302" i="9"/>
  <c r="U302" i="9"/>
  <c r="V302" i="9"/>
  <c r="W302" i="9"/>
  <c r="X302" i="9"/>
  <c r="Y302" i="9"/>
  <c r="Z302" i="9"/>
  <c r="AA302" i="9"/>
  <c r="AB302" i="9"/>
  <c r="AC302" i="9"/>
  <c r="AD302" i="9"/>
  <c r="AE302" i="9"/>
  <c r="AF302" i="9"/>
  <c r="AG302" i="9"/>
  <c r="AH302" i="9"/>
  <c r="AI302" i="9"/>
  <c r="AJ302" i="9"/>
  <c r="AK302" i="9"/>
  <c r="AL302" i="9"/>
  <c r="AM302" i="9"/>
  <c r="AN302" i="9"/>
  <c r="AO302" i="9"/>
  <c r="AP302" i="9"/>
  <c r="AQ302" i="9"/>
  <c r="AR302" i="9"/>
  <c r="AS302" i="9"/>
  <c r="AT302" i="9"/>
  <c r="AU302" i="9"/>
  <c r="O301" i="9"/>
  <c r="S301" i="9"/>
  <c r="T301" i="9"/>
  <c r="U301" i="9"/>
  <c r="V301" i="9"/>
  <c r="W301" i="9"/>
  <c r="X301" i="9"/>
  <c r="Y301" i="9"/>
  <c r="Z301" i="9"/>
  <c r="AA301" i="9"/>
  <c r="AB301" i="9"/>
  <c r="AC301" i="9"/>
  <c r="AD301" i="9"/>
  <c r="AE301" i="9"/>
  <c r="AF301" i="9"/>
  <c r="AG301" i="9"/>
  <c r="AH301" i="9"/>
  <c r="AI301" i="9"/>
  <c r="AJ301" i="9"/>
  <c r="AK301" i="9"/>
  <c r="AL301" i="9"/>
  <c r="AM301" i="9"/>
  <c r="AN301" i="9"/>
  <c r="AO301" i="9"/>
  <c r="AP301" i="9"/>
  <c r="AQ301" i="9"/>
  <c r="AR301" i="9"/>
  <c r="AS301" i="9"/>
  <c r="AT301" i="9"/>
  <c r="AU301" i="9"/>
  <c r="O300" i="9"/>
  <c r="S300" i="9"/>
  <c r="T300" i="9"/>
  <c r="U300" i="9"/>
  <c r="V300" i="9"/>
  <c r="W300" i="9"/>
  <c r="X300" i="9"/>
  <c r="Y300" i="9"/>
  <c r="Z300" i="9"/>
  <c r="AA300" i="9"/>
  <c r="AB300" i="9"/>
  <c r="AC300" i="9"/>
  <c r="AD300" i="9"/>
  <c r="AE300" i="9"/>
  <c r="AF300" i="9"/>
  <c r="AG300" i="9"/>
  <c r="AH300" i="9"/>
  <c r="AI300" i="9"/>
  <c r="AJ300" i="9"/>
  <c r="AK300" i="9"/>
  <c r="AL300" i="9"/>
  <c r="AM300" i="9"/>
  <c r="AN300" i="9"/>
  <c r="AO300" i="9"/>
  <c r="AP300" i="9"/>
  <c r="AQ300" i="9"/>
  <c r="AR300" i="9"/>
  <c r="AS300" i="9"/>
  <c r="AT300" i="9"/>
  <c r="AU300" i="9"/>
  <c r="O299" i="9"/>
  <c r="S299" i="9"/>
  <c r="T299" i="9"/>
  <c r="U299" i="9"/>
  <c r="V299" i="9"/>
  <c r="W299" i="9"/>
  <c r="X299" i="9"/>
  <c r="Y299" i="9"/>
  <c r="Z299" i="9"/>
  <c r="AA299" i="9"/>
  <c r="AB299" i="9"/>
  <c r="AC299" i="9"/>
  <c r="AD299" i="9"/>
  <c r="AE299" i="9"/>
  <c r="AF299" i="9"/>
  <c r="AG299" i="9"/>
  <c r="AH299" i="9"/>
  <c r="AI299" i="9"/>
  <c r="AJ299" i="9"/>
  <c r="AK299" i="9"/>
  <c r="AL299" i="9"/>
  <c r="AM299" i="9"/>
  <c r="AN299" i="9"/>
  <c r="AO299" i="9"/>
  <c r="AP299" i="9"/>
  <c r="AQ299" i="9"/>
  <c r="AR299" i="9"/>
  <c r="AS299" i="9"/>
  <c r="AT299" i="9"/>
  <c r="AU299" i="9"/>
  <c r="O298" i="9"/>
  <c r="S298" i="9"/>
  <c r="T298" i="9"/>
  <c r="U298" i="9"/>
  <c r="V298" i="9"/>
  <c r="W298" i="9"/>
  <c r="X298" i="9"/>
  <c r="Y298" i="9"/>
  <c r="Z298" i="9"/>
  <c r="AA298" i="9"/>
  <c r="AB298" i="9"/>
  <c r="AC298" i="9"/>
  <c r="AD298" i="9"/>
  <c r="AE298" i="9"/>
  <c r="AF298" i="9"/>
  <c r="AG298" i="9"/>
  <c r="AH298" i="9"/>
  <c r="AI298" i="9"/>
  <c r="AJ298" i="9"/>
  <c r="AK298" i="9"/>
  <c r="AL298" i="9"/>
  <c r="AM298" i="9"/>
  <c r="AN298" i="9"/>
  <c r="AO298" i="9"/>
  <c r="AP298" i="9"/>
  <c r="AQ298" i="9"/>
  <c r="AR298" i="9"/>
  <c r="AS298" i="9"/>
  <c r="AT298" i="9"/>
  <c r="AU298" i="9"/>
  <c r="R297" i="9"/>
  <c r="O297" i="9"/>
  <c r="S297" i="9"/>
  <c r="T297" i="9"/>
  <c r="U297" i="9"/>
  <c r="V297" i="9"/>
  <c r="W297" i="9"/>
  <c r="X297" i="9"/>
  <c r="Y297" i="9"/>
  <c r="Z297" i="9"/>
  <c r="AA297" i="9"/>
  <c r="AB297" i="9"/>
  <c r="AC297" i="9"/>
  <c r="AD297" i="9"/>
  <c r="AE297" i="9"/>
  <c r="AF297" i="9"/>
  <c r="AG297" i="9"/>
  <c r="AH297" i="9"/>
  <c r="AI297" i="9"/>
  <c r="AJ297" i="9"/>
  <c r="AK297" i="9"/>
  <c r="AL297" i="9"/>
  <c r="AM297" i="9"/>
  <c r="AN297" i="9"/>
  <c r="AO297" i="9"/>
  <c r="AP297" i="9"/>
  <c r="AQ297" i="9"/>
  <c r="AR297" i="9"/>
  <c r="AS297" i="9"/>
  <c r="AT297" i="9"/>
  <c r="AU297" i="9"/>
  <c r="O296" i="9"/>
  <c r="S296" i="9"/>
  <c r="T296" i="9"/>
  <c r="U296" i="9"/>
  <c r="V296" i="9"/>
  <c r="W296" i="9"/>
  <c r="X296" i="9"/>
  <c r="Y296" i="9"/>
  <c r="Z296" i="9"/>
  <c r="AA296" i="9"/>
  <c r="AB296" i="9"/>
  <c r="AC296" i="9"/>
  <c r="AD296" i="9"/>
  <c r="AE296" i="9"/>
  <c r="AF296" i="9"/>
  <c r="AG296" i="9"/>
  <c r="AH296" i="9"/>
  <c r="AI296" i="9"/>
  <c r="AJ296" i="9"/>
  <c r="AK296" i="9"/>
  <c r="AL296" i="9"/>
  <c r="AM296" i="9"/>
  <c r="AN296" i="9"/>
  <c r="AO296" i="9"/>
  <c r="AP296" i="9"/>
  <c r="AQ296" i="9"/>
  <c r="AR296" i="9"/>
  <c r="AS296" i="9"/>
  <c r="AT296" i="9"/>
  <c r="AU296" i="9"/>
  <c r="O295" i="9"/>
  <c r="S295" i="9"/>
  <c r="T295" i="9"/>
  <c r="U295" i="9"/>
  <c r="V295" i="9"/>
  <c r="W295" i="9"/>
  <c r="X295" i="9"/>
  <c r="Y295" i="9"/>
  <c r="Z295" i="9"/>
  <c r="AA295" i="9"/>
  <c r="AB295" i="9"/>
  <c r="AC295" i="9"/>
  <c r="AD295" i="9"/>
  <c r="AE295" i="9"/>
  <c r="AF295" i="9"/>
  <c r="AG295" i="9"/>
  <c r="AH295" i="9"/>
  <c r="AI295" i="9"/>
  <c r="AJ295" i="9"/>
  <c r="AK295" i="9"/>
  <c r="AL295" i="9"/>
  <c r="AM295" i="9"/>
  <c r="AN295" i="9"/>
  <c r="AO295" i="9"/>
  <c r="AP295" i="9"/>
  <c r="AQ295" i="9"/>
  <c r="AR295" i="9"/>
  <c r="AS295" i="9"/>
  <c r="AT295" i="9"/>
  <c r="AU295" i="9"/>
  <c r="O294" i="9"/>
  <c r="S294" i="9"/>
  <c r="T294" i="9"/>
  <c r="U294" i="9"/>
  <c r="V294" i="9"/>
  <c r="W294" i="9"/>
  <c r="X294" i="9"/>
  <c r="Y294" i="9"/>
  <c r="Z294" i="9"/>
  <c r="AA294" i="9"/>
  <c r="AB294" i="9"/>
  <c r="AC294" i="9"/>
  <c r="AD294" i="9"/>
  <c r="AE294" i="9"/>
  <c r="AF294" i="9"/>
  <c r="AG294" i="9"/>
  <c r="AH294" i="9"/>
  <c r="AI294" i="9"/>
  <c r="AJ294" i="9"/>
  <c r="AK294" i="9"/>
  <c r="AL294" i="9"/>
  <c r="AM294" i="9"/>
  <c r="AN294" i="9"/>
  <c r="AO294" i="9"/>
  <c r="AP294" i="9"/>
  <c r="AQ294" i="9"/>
  <c r="AR294" i="9"/>
  <c r="AS294" i="9"/>
  <c r="AT294" i="9"/>
  <c r="AU294" i="9"/>
  <c r="O293" i="9"/>
  <c r="S293" i="9"/>
  <c r="T293" i="9"/>
  <c r="U293" i="9"/>
  <c r="V293" i="9"/>
  <c r="W293" i="9"/>
  <c r="X293" i="9"/>
  <c r="Y293" i="9"/>
  <c r="Z293" i="9"/>
  <c r="AA293" i="9"/>
  <c r="AB293" i="9"/>
  <c r="AC293" i="9"/>
  <c r="AD293" i="9"/>
  <c r="AE293" i="9"/>
  <c r="AF293" i="9"/>
  <c r="AG293" i="9"/>
  <c r="AH293" i="9"/>
  <c r="AI293" i="9"/>
  <c r="AJ293" i="9"/>
  <c r="AK293" i="9"/>
  <c r="AL293" i="9"/>
  <c r="AM293" i="9"/>
  <c r="AN293" i="9"/>
  <c r="AO293" i="9"/>
  <c r="AP293" i="9"/>
  <c r="AQ293" i="9"/>
  <c r="AR293" i="9"/>
  <c r="AS293" i="9"/>
  <c r="AT293" i="9"/>
  <c r="AU293" i="9"/>
  <c r="O292" i="9"/>
  <c r="S292" i="9"/>
  <c r="T292" i="9"/>
  <c r="U292" i="9"/>
  <c r="V292" i="9"/>
  <c r="W292" i="9"/>
  <c r="X292" i="9"/>
  <c r="Y292" i="9"/>
  <c r="Z292" i="9"/>
  <c r="AA292" i="9"/>
  <c r="AB292" i="9"/>
  <c r="AC292" i="9"/>
  <c r="AD292" i="9"/>
  <c r="AE292" i="9"/>
  <c r="AF292" i="9"/>
  <c r="AG292" i="9"/>
  <c r="AH292" i="9"/>
  <c r="AI292" i="9"/>
  <c r="AJ292" i="9"/>
  <c r="AK292" i="9"/>
  <c r="AL292" i="9"/>
  <c r="AM292" i="9"/>
  <c r="AN292" i="9"/>
  <c r="AO292" i="9"/>
  <c r="AP292" i="9"/>
  <c r="AQ292" i="9"/>
  <c r="AR292" i="9"/>
  <c r="AS292" i="9"/>
  <c r="AT292" i="9"/>
  <c r="AU292" i="9"/>
  <c r="O291" i="9"/>
  <c r="S291" i="9"/>
  <c r="T291" i="9"/>
  <c r="U291" i="9"/>
  <c r="V291" i="9"/>
  <c r="W291" i="9"/>
  <c r="X291" i="9"/>
  <c r="Y291" i="9"/>
  <c r="Z291" i="9"/>
  <c r="AA291" i="9"/>
  <c r="AB291" i="9"/>
  <c r="AC291" i="9"/>
  <c r="AD291" i="9"/>
  <c r="AE291" i="9"/>
  <c r="AF291" i="9"/>
  <c r="AG291" i="9"/>
  <c r="AH291" i="9"/>
  <c r="AI291" i="9"/>
  <c r="AJ291" i="9"/>
  <c r="AK291" i="9"/>
  <c r="AL291" i="9"/>
  <c r="AM291" i="9"/>
  <c r="AN291" i="9"/>
  <c r="AO291" i="9"/>
  <c r="AP291" i="9"/>
  <c r="AQ291" i="9"/>
  <c r="AR291" i="9"/>
  <c r="AS291" i="9"/>
  <c r="AT291" i="9"/>
  <c r="AU291" i="9"/>
  <c r="O290" i="9"/>
  <c r="S290" i="9"/>
  <c r="T290" i="9"/>
  <c r="U290" i="9"/>
  <c r="V290" i="9"/>
  <c r="W290" i="9"/>
  <c r="X290" i="9"/>
  <c r="Y290" i="9"/>
  <c r="Z290" i="9"/>
  <c r="AA290" i="9"/>
  <c r="AB290" i="9"/>
  <c r="AC290" i="9"/>
  <c r="AD290" i="9"/>
  <c r="AE290" i="9"/>
  <c r="AF290" i="9"/>
  <c r="AG290" i="9"/>
  <c r="AH290" i="9"/>
  <c r="AI290" i="9"/>
  <c r="AJ290" i="9"/>
  <c r="AK290" i="9"/>
  <c r="AL290" i="9"/>
  <c r="AM290" i="9"/>
  <c r="AN290" i="9"/>
  <c r="AO290" i="9"/>
  <c r="AP290" i="9"/>
  <c r="AQ290" i="9"/>
  <c r="AR290" i="9"/>
  <c r="AS290" i="9"/>
  <c r="AT290" i="9"/>
  <c r="AU290" i="9"/>
  <c r="O289" i="9"/>
  <c r="S289" i="9"/>
  <c r="T289" i="9"/>
  <c r="U289" i="9"/>
  <c r="V289" i="9"/>
  <c r="W289" i="9"/>
  <c r="X289" i="9"/>
  <c r="Y289" i="9"/>
  <c r="Z289" i="9"/>
  <c r="AA289" i="9"/>
  <c r="AB289" i="9"/>
  <c r="AC289" i="9"/>
  <c r="AD289" i="9"/>
  <c r="AE289" i="9"/>
  <c r="AF289" i="9"/>
  <c r="AG289" i="9"/>
  <c r="AH289" i="9"/>
  <c r="AI289" i="9"/>
  <c r="AJ289" i="9"/>
  <c r="AK289" i="9"/>
  <c r="AL289" i="9"/>
  <c r="AM289" i="9"/>
  <c r="AN289" i="9"/>
  <c r="AO289" i="9"/>
  <c r="AP289" i="9"/>
  <c r="AQ289" i="9"/>
  <c r="AR289" i="9"/>
  <c r="AS289" i="9"/>
  <c r="AT289" i="9"/>
  <c r="AU289" i="9"/>
  <c r="O288" i="9"/>
  <c r="S288" i="9"/>
  <c r="T288" i="9"/>
  <c r="U288" i="9"/>
  <c r="V288" i="9"/>
  <c r="W288" i="9"/>
  <c r="X288" i="9"/>
  <c r="Y288" i="9"/>
  <c r="Z288" i="9"/>
  <c r="AA288" i="9"/>
  <c r="AB288" i="9"/>
  <c r="AC288" i="9"/>
  <c r="AD288" i="9"/>
  <c r="AE288" i="9"/>
  <c r="AF288" i="9"/>
  <c r="AG288" i="9"/>
  <c r="AH288" i="9"/>
  <c r="AI288" i="9"/>
  <c r="AJ288" i="9"/>
  <c r="AK288" i="9"/>
  <c r="AL288" i="9"/>
  <c r="AM288" i="9"/>
  <c r="AN288" i="9"/>
  <c r="AO288" i="9"/>
  <c r="AP288" i="9"/>
  <c r="AQ288" i="9"/>
  <c r="AR288" i="9"/>
  <c r="AS288" i="9"/>
  <c r="AT288" i="9"/>
  <c r="AU288" i="9"/>
  <c r="O287" i="9"/>
  <c r="S287" i="9"/>
  <c r="T287" i="9"/>
  <c r="U287" i="9"/>
  <c r="V287" i="9"/>
  <c r="W287" i="9"/>
  <c r="X287" i="9"/>
  <c r="Y287" i="9"/>
  <c r="Z287" i="9"/>
  <c r="AA287" i="9"/>
  <c r="AB287" i="9"/>
  <c r="AC287" i="9"/>
  <c r="AD287" i="9"/>
  <c r="AE287" i="9"/>
  <c r="AF287" i="9"/>
  <c r="AG287" i="9"/>
  <c r="AH287" i="9"/>
  <c r="AI287" i="9"/>
  <c r="AJ287" i="9"/>
  <c r="AK287" i="9"/>
  <c r="AL287" i="9"/>
  <c r="AM287" i="9"/>
  <c r="AN287" i="9"/>
  <c r="AO287" i="9"/>
  <c r="AP287" i="9"/>
  <c r="AQ287" i="9"/>
  <c r="AR287" i="9"/>
  <c r="AS287" i="9"/>
  <c r="AT287" i="9"/>
  <c r="AU287" i="9"/>
  <c r="O286" i="9"/>
  <c r="S286" i="9"/>
  <c r="T286" i="9"/>
  <c r="U286" i="9"/>
  <c r="V286" i="9"/>
  <c r="W286" i="9"/>
  <c r="X286" i="9"/>
  <c r="Y286" i="9"/>
  <c r="Z286" i="9"/>
  <c r="AA286" i="9"/>
  <c r="AB286" i="9"/>
  <c r="AC286" i="9"/>
  <c r="AD286" i="9"/>
  <c r="AE286" i="9"/>
  <c r="AF286" i="9"/>
  <c r="AG286" i="9"/>
  <c r="AH286" i="9"/>
  <c r="AI286" i="9"/>
  <c r="AJ286" i="9"/>
  <c r="AK286" i="9"/>
  <c r="AL286" i="9"/>
  <c r="AM286" i="9"/>
  <c r="AN286" i="9"/>
  <c r="AO286" i="9"/>
  <c r="AP286" i="9"/>
  <c r="AQ286" i="9"/>
  <c r="AR286" i="9"/>
  <c r="AS286" i="9"/>
  <c r="AT286" i="9"/>
  <c r="AU286" i="9"/>
  <c r="O285" i="9"/>
  <c r="S285" i="9"/>
  <c r="T285" i="9"/>
  <c r="U285" i="9"/>
  <c r="V285" i="9"/>
  <c r="W285" i="9"/>
  <c r="X285" i="9"/>
  <c r="Y285" i="9"/>
  <c r="Z285" i="9"/>
  <c r="AA285" i="9"/>
  <c r="AB285" i="9"/>
  <c r="AC285" i="9"/>
  <c r="AD285" i="9"/>
  <c r="AE285" i="9"/>
  <c r="AF285" i="9"/>
  <c r="AG285" i="9"/>
  <c r="AH285" i="9"/>
  <c r="AI285" i="9"/>
  <c r="AJ285" i="9"/>
  <c r="AK285" i="9"/>
  <c r="AL285" i="9"/>
  <c r="AM285" i="9"/>
  <c r="AN285" i="9"/>
  <c r="AO285" i="9"/>
  <c r="AP285" i="9"/>
  <c r="AQ285" i="9"/>
  <c r="AR285" i="9"/>
  <c r="AS285" i="9"/>
  <c r="AT285" i="9"/>
  <c r="AU285" i="9"/>
  <c r="O284" i="9"/>
  <c r="S284" i="9"/>
  <c r="T284" i="9"/>
  <c r="U284" i="9"/>
  <c r="V284" i="9"/>
  <c r="W284" i="9"/>
  <c r="X284" i="9"/>
  <c r="Y284" i="9"/>
  <c r="Z284" i="9"/>
  <c r="AA284" i="9"/>
  <c r="AB284" i="9"/>
  <c r="AC284" i="9"/>
  <c r="AD284" i="9"/>
  <c r="AE284" i="9"/>
  <c r="AF284" i="9"/>
  <c r="AG284" i="9"/>
  <c r="AH284" i="9"/>
  <c r="AI284" i="9"/>
  <c r="AJ284" i="9"/>
  <c r="AK284" i="9"/>
  <c r="AL284" i="9"/>
  <c r="AM284" i="9"/>
  <c r="AN284" i="9"/>
  <c r="AO284" i="9"/>
  <c r="AP284" i="9"/>
  <c r="AQ284" i="9"/>
  <c r="AR284" i="9"/>
  <c r="AS284" i="9"/>
  <c r="AT284" i="9"/>
  <c r="AU284" i="9"/>
  <c r="O283" i="9"/>
  <c r="S283" i="9"/>
  <c r="T283" i="9"/>
  <c r="U283" i="9"/>
  <c r="V283" i="9"/>
  <c r="W283" i="9"/>
  <c r="X283" i="9"/>
  <c r="Y283" i="9"/>
  <c r="Z283" i="9"/>
  <c r="AA283" i="9"/>
  <c r="AB283" i="9"/>
  <c r="AC283" i="9"/>
  <c r="AD283" i="9"/>
  <c r="AE283" i="9"/>
  <c r="AF283" i="9"/>
  <c r="AG283" i="9"/>
  <c r="AH283" i="9"/>
  <c r="AI283" i="9"/>
  <c r="AJ283" i="9"/>
  <c r="AK283" i="9"/>
  <c r="AL283" i="9"/>
  <c r="AM283" i="9"/>
  <c r="AN283" i="9"/>
  <c r="AO283" i="9"/>
  <c r="AP283" i="9"/>
  <c r="AQ283" i="9"/>
  <c r="AR283" i="9"/>
  <c r="AS283" i="9"/>
  <c r="AT283" i="9"/>
  <c r="AU283" i="9"/>
  <c r="O282" i="9"/>
  <c r="S282" i="9"/>
  <c r="T282" i="9"/>
  <c r="U282" i="9"/>
  <c r="V282" i="9"/>
  <c r="W282" i="9"/>
  <c r="X282" i="9"/>
  <c r="Y282" i="9"/>
  <c r="Z282" i="9"/>
  <c r="AA282" i="9"/>
  <c r="AB282" i="9"/>
  <c r="AC282" i="9"/>
  <c r="AD282" i="9"/>
  <c r="AE282" i="9"/>
  <c r="AF282" i="9"/>
  <c r="AG282" i="9"/>
  <c r="AH282" i="9"/>
  <c r="AI282" i="9"/>
  <c r="AJ282" i="9"/>
  <c r="AK282" i="9"/>
  <c r="AL282" i="9"/>
  <c r="AM282" i="9"/>
  <c r="AN282" i="9"/>
  <c r="AO282" i="9"/>
  <c r="AP282" i="9"/>
  <c r="AQ282" i="9"/>
  <c r="AR282" i="9"/>
  <c r="AS282" i="9"/>
  <c r="AT282" i="9"/>
  <c r="AU282" i="9"/>
  <c r="O281" i="9"/>
  <c r="S281" i="9"/>
  <c r="T281" i="9"/>
  <c r="U281" i="9"/>
  <c r="V281" i="9"/>
  <c r="W281" i="9"/>
  <c r="X281" i="9"/>
  <c r="Y281" i="9"/>
  <c r="Z281" i="9"/>
  <c r="AA281" i="9"/>
  <c r="AB281" i="9"/>
  <c r="AC281" i="9"/>
  <c r="AD281" i="9"/>
  <c r="AE281" i="9"/>
  <c r="AF281" i="9"/>
  <c r="AG281" i="9"/>
  <c r="AH281" i="9"/>
  <c r="AI281" i="9"/>
  <c r="AJ281" i="9"/>
  <c r="AK281" i="9"/>
  <c r="AL281" i="9"/>
  <c r="AM281" i="9"/>
  <c r="AN281" i="9"/>
  <c r="AO281" i="9"/>
  <c r="AP281" i="9"/>
  <c r="AQ281" i="9"/>
  <c r="AR281" i="9"/>
  <c r="AS281" i="9"/>
  <c r="AT281" i="9"/>
  <c r="AU281" i="9"/>
  <c r="O280" i="9"/>
  <c r="S280" i="9"/>
  <c r="T280" i="9"/>
  <c r="U280" i="9"/>
  <c r="V280" i="9"/>
  <c r="W280" i="9"/>
  <c r="X280" i="9"/>
  <c r="Y280" i="9"/>
  <c r="Z280" i="9"/>
  <c r="AA280" i="9"/>
  <c r="AB280" i="9"/>
  <c r="AC280" i="9"/>
  <c r="AD280" i="9"/>
  <c r="AE280" i="9"/>
  <c r="AF280" i="9"/>
  <c r="AG280" i="9"/>
  <c r="AH280" i="9"/>
  <c r="AI280" i="9"/>
  <c r="AJ280" i="9"/>
  <c r="AK280" i="9"/>
  <c r="AL280" i="9"/>
  <c r="AM280" i="9"/>
  <c r="AN280" i="9"/>
  <c r="AO280" i="9"/>
  <c r="AP280" i="9"/>
  <c r="AQ280" i="9"/>
  <c r="AR280" i="9"/>
  <c r="AS280" i="9"/>
  <c r="AT280" i="9"/>
  <c r="AU280" i="9"/>
  <c r="O279" i="9"/>
  <c r="S279" i="9"/>
  <c r="T279" i="9"/>
  <c r="U279" i="9"/>
  <c r="V279" i="9"/>
  <c r="W279" i="9"/>
  <c r="X279" i="9"/>
  <c r="Y279" i="9"/>
  <c r="Z279" i="9"/>
  <c r="AA279" i="9"/>
  <c r="AB279" i="9"/>
  <c r="AC279" i="9"/>
  <c r="AD279" i="9"/>
  <c r="AE279" i="9"/>
  <c r="AF279" i="9"/>
  <c r="AG279" i="9"/>
  <c r="AH279" i="9"/>
  <c r="AI279" i="9"/>
  <c r="AJ279" i="9"/>
  <c r="AK279" i="9"/>
  <c r="AL279" i="9"/>
  <c r="AM279" i="9"/>
  <c r="AN279" i="9"/>
  <c r="AO279" i="9"/>
  <c r="AP279" i="9"/>
  <c r="AQ279" i="9"/>
  <c r="AR279" i="9"/>
  <c r="AS279" i="9"/>
  <c r="AT279" i="9"/>
  <c r="AU279" i="9"/>
  <c r="O278" i="9"/>
  <c r="S278" i="9"/>
  <c r="T278" i="9"/>
  <c r="U278" i="9"/>
  <c r="V278" i="9"/>
  <c r="W278" i="9"/>
  <c r="X278" i="9"/>
  <c r="Y278" i="9"/>
  <c r="Z278" i="9"/>
  <c r="AA278" i="9"/>
  <c r="AB278" i="9"/>
  <c r="AC278" i="9"/>
  <c r="AD278" i="9"/>
  <c r="AE278" i="9"/>
  <c r="AF278" i="9"/>
  <c r="AG278" i="9"/>
  <c r="AH278" i="9"/>
  <c r="AI278" i="9"/>
  <c r="AJ278" i="9"/>
  <c r="AK278" i="9"/>
  <c r="AL278" i="9"/>
  <c r="AM278" i="9"/>
  <c r="AN278" i="9"/>
  <c r="AO278" i="9"/>
  <c r="AP278" i="9"/>
  <c r="AQ278" i="9"/>
  <c r="AR278" i="9"/>
  <c r="AS278" i="9"/>
  <c r="AT278" i="9"/>
  <c r="AU278" i="9"/>
  <c r="O277" i="9"/>
  <c r="S277" i="9"/>
  <c r="T277" i="9"/>
  <c r="U277" i="9"/>
  <c r="V277" i="9"/>
  <c r="W277" i="9"/>
  <c r="X277" i="9"/>
  <c r="Y277" i="9"/>
  <c r="Z277" i="9"/>
  <c r="AA277" i="9"/>
  <c r="AB277" i="9"/>
  <c r="AC277" i="9"/>
  <c r="AD277" i="9"/>
  <c r="AE277" i="9"/>
  <c r="AF277" i="9"/>
  <c r="AG277" i="9"/>
  <c r="AH277" i="9"/>
  <c r="AI277" i="9"/>
  <c r="AJ277" i="9"/>
  <c r="AK277" i="9"/>
  <c r="AL277" i="9"/>
  <c r="AM277" i="9"/>
  <c r="AN277" i="9"/>
  <c r="AO277" i="9"/>
  <c r="AP277" i="9"/>
  <c r="AQ277" i="9"/>
  <c r="AR277" i="9"/>
  <c r="AS277" i="9"/>
  <c r="AT277" i="9"/>
  <c r="AU277" i="9"/>
  <c r="O276" i="9"/>
  <c r="S276" i="9"/>
  <c r="T276" i="9"/>
  <c r="U276" i="9"/>
  <c r="V276" i="9"/>
  <c r="W276" i="9"/>
  <c r="X276" i="9"/>
  <c r="Y276" i="9"/>
  <c r="Z276" i="9"/>
  <c r="AA276" i="9"/>
  <c r="AB276" i="9"/>
  <c r="AC276" i="9"/>
  <c r="AD276" i="9"/>
  <c r="AE276" i="9"/>
  <c r="AF276" i="9"/>
  <c r="AG276" i="9"/>
  <c r="AH276" i="9"/>
  <c r="AI276" i="9"/>
  <c r="AJ276" i="9"/>
  <c r="AK276" i="9"/>
  <c r="AL276" i="9"/>
  <c r="AM276" i="9"/>
  <c r="AN276" i="9"/>
  <c r="AO276" i="9"/>
  <c r="AP276" i="9"/>
  <c r="AQ276" i="9"/>
  <c r="AR276" i="9"/>
  <c r="AS276" i="9"/>
  <c r="AT276" i="9"/>
  <c r="AU276" i="9"/>
  <c r="O275" i="9"/>
  <c r="S275" i="9"/>
  <c r="T275" i="9"/>
  <c r="U275" i="9"/>
  <c r="V275" i="9"/>
  <c r="W275" i="9"/>
  <c r="X275" i="9"/>
  <c r="Y275" i="9"/>
  <c r="Z275" i="9"/>
  <c r="AA275" i="9"/>
  <c r="AB275" i="9"/>
  <c r="AC275" i="9"/>
  <c r="AD275" i="9"/>
  <c r="AE275" i="9"/>
  <c r="AF275" i="9"/>
  <c r="AG275" i="9"/>
  <c r="AH275" i="9"/>
  <c r="AI275" i="9"/>
  <c r="AJ275" i="9"/>
  <c r="AK275" i="9"/>
  <c r="AL275" i="9"/>
  <c r="AM275" i="9"/>
  <c r="AN275" i="9"/>
  <c r="AO275" i="9"/>
  <c r="AP275" i="9"/>
  <c r="AQ275" i="9"/>
  <c r="AR275" i="9"/>
  <c r="AS275" i="9"/>
  <c r="AT275" i="9"/>
  <c r="AU275" i="9"/>
  <c r="O274" i="9"/>
  <c r="S274" i="9"/>
  <c r="T274" i="9"/>
  <c r="U274" i="9"/>
  <c r="V274" i="9"/>
  <c r="W274" i="9"/>
  <c r="X274" i="9"/>
  <c r="Y274" i="9"/>
  <c r="Z274" i="9"/>
  <c r="AA274" i="9"/>
  <c r="AB274" i="9"/>
  <c r="AC274" i="9"/>
  <c r="AD274" i="9"/>
  <c r="AE274" i="9"/>
  <c r="AF274" i="9"/>
  <c r="AG274" i="9"/>
  <c r="AH274" i="9"/>
  <c r="AI274" i="9"/>
  <c r="AJ274" i="9"/>
  <c r="AK274" i="9"/>
  <c r="AL274" i="9"/>
  <c r="AM274" i="9"/>
  <c r="AN274" i="9"/>
  <c r="AO274" i="9"/>
  <c r="AP274" i="9"/>
  <c r="AQ274" i="9"/>
  <c r="AR274" i="9"/>
  <c r="AS274" i="9"/>
  <c r="AT274" i="9"/>
  <c r="AU274" i="9"/>
  <c r="O273" i="9"/>
  <c r="S273" i="9"/>
  <c r="T273" i="9"/>
  <c r="U273" i="9"/>
  <c r="V273" i="9"/>
  <c r="W273" i="9"/>
  <c r="X273" i="9"/>
  <c r="Y273" i="9"/>
  <c r="Z273" i="9"/>
  <c r="AA273" i="9"/>
  <c r="AB273" i="9"/>
  <c r="AC273" i="9"/>
  <c r="AD273" i="9"/>
  <c r="AE273" i="9"/>
  <c r="AF273" i="9"/>
  <c r="AG273" i="9"/>
  <c r="AH273" i="9"/>
  <c r="AI273" i="9"/>
  <c r="AJ273" i="9"/>
  <c r="AK273" i="9"/>
  <c r="AL273" i="9"/>
  <c r="AM273" i="9"/>
  <c r="AN273" i="9"/>
  <c r="AO273" i="9"/>
  <c r="AP273" i="9"/>
  <c r="AQ273" i="9"/>
  <c r="AR273" i="9"/>
  <c r="AS273" i="9"/>
  <c r="AT273" i="9"/>
  <c r="AU273" i="9"/>
  <c r="O272" i="9"/>
  <c r="S272" i="9"/>
  <c r="T272" i="9"/>
  <c r="U272" i="9"/>
  <c r="V272" i="9"/>
  <c r="W272" i="9"/>
  <c r="X272" i="9"/>
  <c r="Y272" i="9"/>
  <c r="Z272" i="9"/>
  <c r="AA272" i="9"/>
  <c r="AB272" i="9"/>
  <c r="AC272" i="9"/>
  <c r="AD272" i="9"/>
  <c r="AE272" i="9"/>
  <c r="AF272" i="9"/>
  <c r="AG272" i="9"/>
  <c r="AH272" i="9"/>
  <c r="AI272" i="9"/>
  <c r="AJ272" i="9"/>
  <c r="AK272" i="9"/>
  <c r="AL272" i="9"/>
  <c r="AM272" i="9"/>
  <c r="AN272" i="9"/>
  <c r="AO272" i="9"/>
  <c r="AP272" i="9"/>
  <c r="AQ272" i="9"/>
  <c r="AR272" i="9"/>
  <c r="AS272" i="9"/>
  <c r="AT272" i="9"/>
  <c r="AU272" i="9"/>
  <c r="O271" i="9"/>
  <c r="S271" i="9"/>
  <c r="T271" i="9"/>
  <c r="U271" i="9"/>
  <c r="V271" i="9"/>
  <c r="W271" i="9"/>
  <c r="X271" i="9"/>
  <c r="Y271" i="9"/>
  <c r="Z271" i="9"/>
  <c r="AA271" i="9"/>
  <c r="AB271" i="9"/>
  <c r="AC271" i="9"/>
  <c r="AD271" i="9"/>
  <c r="AE271" i="9"/>
  <c r="AF271" i="9"/>
  <c r="AG271" i="9"/>
  <c r="AH271" i="9"/>
  <c r="AI271" i="9"/>
  <c r="AJ271" i="9"/>
  <c r="AK271" i="9"/>
  <c r="AL271" i="9"/>
  <c r="AM271" i="9"/>
  <c r="AN271" i="9"/>
  <c r="AO271" i="9"/>
  <c r="AP271" i="9"/>
  <c r="AQ271" i="9"/>
  <c r="AR271" i="9"/>
  <c r="AS271" i="9"/>
  <c r="AT271" i="9"/>
  <c r="AU271" i="9"/>
  <c r="O270" i="9"/>
  <c r="S270" i="9"/>
  <c r="T270" i="9"/>
  <c r="U270" i="9"/>
  <c r="V270" i="9"/>
  <c r="W270" i="9"/>
  <c r="X270" i="9"/>
  <c r="Y270" i="9"/>
  <c r="Z270" i="9"/>
  <c r="AA270" i="9"/>
  <c r="AB270" i="9"/>
  <c r="AC270" i="9"/>
  <c r="AD270" i="9"/>
  <c r="AE270" i="9"/>
  <c r="AF270" i="9"/>
  <c r="AG270" i="9"/>
  <c r="AH270" i="9"/>
  <c r="AI270" i="9"/>
  <c r="AJ270" i="9"/>
  <c r="AK270" i="9"/>
  <c r="AL270" i="9"/>
  <c r="AM270" i="9"/>
  <c r="AN270" i="9"/>
  <c r="AO270" i="9"/>
  <c r="AP270" i="9"/>
  <c r="AQ270" i="9"/>
  <c r="AR270" i="9"/>
  <c r="AS270" i="9"/>
  <c r="AT270" i="9"/>
  <c r="AU270" i="9"/>
  <c r="AV268" i="9"/>
  <c r="AW268" i="9"/>
  <c r="AX268" i="9"/>
  <c r="AY268" i="9"/>
  <c r="R253" i="9"/>
  <c r="O253" i="9"/>
  <c r="S253" i="9"/>
  <c r="T253" i="9"/>
  <c r="U253" i="9"/>
  <c r="V253" i="9"/>
  <c r="W253" i="9"/>
  <c r="X253" i="9"/>
  <c r="Y253" i="9"/>
  <c r="Z253" i="9"/>
  <c r="AA253" i="9"/>
  <c r="AB253" i="9"/>
  <c r="AC253" i="9"/>
  <c r="AD253" i="9"/>
  <c r="AE253" i="9"/>
  <c r="AF253" i="9"/>
  <c r="AG253" i="9"/>
  <c r="AH253" i="9"/>
  <c r="AI253" i="9"/>
  <c r="AJ253" i="9"/>
  <c r="AK253" i="9"/>
  <c r="AL253" i="9"/>
  <c r="AM253" i="9"/>
  <c r="AN253" i="9"/>
  <c r="AO253" i="9"/>
  <c r="AP253" i="9"/>
  <c r="AQ253" i="9"/>
  <c r="AR253" i="9"/>
  <c r="AS253" i="9"/>
  <c r="AT253" i="9"/>
  <c r="AU253" i="9"/>
  <c r="O252" i="9"/>
  <c r="R252" i="9"/>
  <c r="S252" i="9"/>
  <c r="T252" i="9"/>
  <c r="U252" i="9"/>
  <c r="V252" i="9"/>
  <c r="W252" i="9"/>
  <c r="X252" i="9"/>
  <c r="Y252" i="9"/>
  <c r="Z252" i="9"/>
  <c r="AA252" i="9"/>
  <c r="AB252" i="9"/>
  <c r="AC252" i="9"/>
  <c r="AD252" i="9"/>
  <c r="AE252" i="9"/>
  <c r="AF252" i="9"/>
  <c r="AG252" i="9"/>
  <c r="AH252" i="9"/>
  <c r="AI252" i="9"/>
  <c r="AJ252" i="9"/>
  <c r="AK252" i="9"/>
  <c r="AL252" i="9"/>
  <c r="AM252" i="9"/>
  <c r="AN252" i="9"/>
  <c r="AO252" i="9"/>
  <c r="AP252" i="9"/>
  <c r="AQ252" i="9"/>
  <c r="AR252" i="9"/>
  <c r="AS252" i="9"/>
  <c r="AT252" i="9"/>
  <c r="AU252" i="9"/>
  <c r="O251" i="9"/>
  <c r="S251" i="9"/>
  <c r="T251" i="9"/>
  <c r="U251" i="9"/>
  <c r="V251" i="9"/>
  <c r="W251" i="9"/>
  <c r="X251" i="9"/>
  <c r="Y251" i="9"/>
  <c r="Z251" i="9"/>
  <c r="AA251" i="9"/>
  <c r="AB251" i="9"/>
  <c r="AC251" i="9"/>
  <c r="AD251" i="9"/>
  <c r="AE251" i="9"/>
  <c r="AF251" i="9"/>
  <c r="AG251" i="9"/>
  <c r="AH251" i="9"/>
  <c r="AI251" i="9"/>
  <c r="AJ251" i="9"/>
  <c r="AK251" i="9"/>
  <c r="AL251" i="9"/>
  <c r="AM251" i="9"/>
  <c r="AN251" i="9"/>
  <c r="AO251" i="9"/>
  <c r="AP251" i="9"/>
  <c r="AQ251" i="9"/>
  <c r="AR251" i="9"/>
  <c r="AS251" i="9"/>
  <c r="AT251" i="9"/>
  <c r="AU251" i="9"/>
  <c r="O250" i="9"/>
  <c r="S250" i="9"/>
  <c r="T250" i="9"/>
  <c r="U250" i="9"/>
  <c r="V250" i="9"/>
  <c r="W250" i="9"/>
  <c r="X250" i="9"/>
  <c r="Y250" i="9"/>
  <c r="Z250" i="9"/>
  <c r="AA250" i="9"/>
  <c r="AB250" i="9"/>
  <c r="AC250" i="9"/>
  <c r="AD250" i="9"/>
  <c r="AE250" i="9"/>
  <c r="AF250" i="9"/>
  <c r="AG250" i="9"/>
  <c r="AH250" i="9"/>
  <c r="AI250" i="9"/>
  <c r="AJ250" i="9"/>
  <c r="AK250" i="9"/>
  <c r="AL250" i="9"/>
  <c r="AM250" i="9"/>
  <c r="AN250" i="9"/>
  <c r="AO250" i="9"/>
  <c r="AP250" i="9"/>
  <c r="AQ250" i="9"/>
  <c r="AR250" i="9"/>
  <c r="AS250" i="9"/>
  <c r="AT250" i="9"/>
  <c r="AU250" i="9"/>
  <c r="O249" i="9"/>
  <c r="S249" i="9"/>
  <c r="T249" i="9"/>
  <c r="U249" i="9"/>
  <c r="V249" i="9"/>
  <c r="W249" i="9"/>
  <c r="X249" i="9"/>
  <c r="Y249" i="9"/>
  <c r="Z249" i="9"/>
  <c r="AA249" i="9"/>
  <c r="AB249" i="9"/>
  <c r="AC249" i="9"/>
  <c r="AD249" i="9"/>
  <c r="AE249" i="9"/>
  <c r="AF249" i="9"/>
  <c r="AG249" i="9"/>
  <c r="AH249" i="9"/>
  <c r="AI249" i="9"/>
  <c r="AJ249" i="9"/>
  <c r="AK249" i="9"/>
  <c r="AL249" i="9"/>
  <c r="AM249" i="9"/>
  <c r="AN249" i="9"/>
  <c r="AO249" i="9"/>
  <c r="AP249" i="9"/>
  <c r="AQ249" i="9"/>
  <c r="AR249" i="9"/>
  <c r="AS249" i="9"/>
  <c r="AT249" i="9"/>
  <c r="AU249" i="9"/>
  <c r="O248" i="9"/>
  <c r="S248" i="9"/>
  <c r="T248" i="9"/>
  <c r="U248" i="9"/>
  <c r="V248" i="9"/>
  <c r="W248" i="9"/>
  <c r="X248" i="9"/>
  <c r="Y248" i="9"/>
  <c r="Z248" i="9"/>
  <c r="AA248" i="9"/>
  <c r="AB248" i="9"/>
  <c r="AC248" i="9"/>
  <c r="AD248" i="9"/>
  <c r="AE248" i="9"/>
  <c r="AF248" i="9"/>
  <c r="AG248" i="9"/>
  <c r="AH248" i="9"/>
  <c r="AI248" i="9"/>
  <c r="AJ248" i="9"/>
  <c r="AK248" i="9"/>
  <c r="AL248" i="9"/>
  <c r="AM248" i="9"/>
  <c r="AN248" i="9"/>
  <c r="AO248" i="9"/>
  <c r="AP248" i="9"/>
  <c r="AQ248" i="9"/>
  <c r="AR248" i="9"/>
  <c r="AS248" i="9"/>
  <c r="AT248" i="9"/>
  <c r="AU248" i="9"/>
  <c r="O247" i="9"/>
  <c r="S247" i="9"/>
  <c r="T247" i="9"/>
  <c r="U247" i="9"/>
  <c r="V247" i="9"/>
  <c r="W247" i="9"/>
  <c r="X247" i="9"/>
  <c r="Y247" i="9"/>
  <c r="Z247" i="9"/>
  <c r="AA247" i="9"/>
  <c r="AB247" i="9"/>
  <c r="AC247" i="9"/>
  <c r="AD247" i="9"/>
  <c r="AE247" i="9"/>
  <c r="AF247" i="9"/>
  <c r="AG247" i="9"/>
  <c r="AH247" i="9"/>
  <c r="AI247" i="9"/>
  <c r="AJ247" i="9"/>
  <c r="AK247" i="9"/>
  <c r="AL247" i="9"/>
  <c r="AM247" i="9"/>
  <c r="AN247" i="9"/>
  <c r="AO247" i="9"/>
  <c r="AP247" i="9"/>
  <c r="AQ247" i="9"/>
  <c r="AR247" i="9"/>
  <c r="AS247" i="9"/>
  <c r="AT247" i="9"/>
  <c r="AU247" i="9"/>
  <c r="O246" i="9"/>
  <c r="S246" i="9"/>
  <c r="T246" i="9"/>
  <c r="U246" i="9"/>
  <c r="V246" i="9"/>
  <c r="W246" i="9"/>
  <c r="X246" i="9"/>
  <c r="Y246" i="9"/>
  <c r="Z246" i="9"/>
  <c r="AA246" i="9"/>
  <c r="AB246" i="9"/>
  <c r="AC246" i="9"/>
  <c r="AD246" i="9"/>
  <c r="AE246" i="9"/>
  <c r="AF246" i="9"/>
  <c r="AG246" i="9"/>
  <c r="AH246" i="9"/>
  <c r="AI246" i="9"/>
  <c r="AJ246" i="9"/>
  <c r="AK246" i="9"/>
  <c r="AL246" i="9"/>
  <c r="AM246" i="9"/>
  <c r="AN246" i="9"/>
  <c r="AO246" i="9"/>
  <c r="AP246" i="9"/>
  <c r="AQ246" i="9"/>
  <c r="AR246" i="9"/>
  <c r="AS246" i="9"/>
  <c r="AS268" i="9" s="1"/>
  <c r="AT246" i="9"/>
  <c r="AU246" i="9"/>
  <c r="AV244" i="9"/>
  <c r="AW244" i="9"/>
  <c r="AX244" i="9"/>
  <c r="AY244" i="9"/>
  <c r="R234" i="9"/>
  <c r="O234" i="9"/>
  <c r="S234" i="9"/>
  <c r="T234" i="9"/>
  <c r="U234" i="9"/>
  <c r="V234" i="9"/>
  <c r="W234" i="9"/>
  <c r="X234" i="9"/>
  <c r="Y234" i="9"/>
  <c r="Z234" i="9"/>
  <c r="AA234" i="9"/>
  <c r="AB234" i="9"/>
  <c r="AC234" i="9"/>
  <c r="AD234" i="9"/>
  <c r="AE234" i="9"/>
  <c r="AF234" i="9"/>
  <c r="AG234" i="9"/>
  <c r="AH234" i="9"/>
  <c r="AI234" i="9"/>
  <c r="AJ234" i="9"/>
  <c r="AK234" i="9"/>
  <c r="AL234" i="9"/>
  <c r="AM234" i="9"/>
  <c r="AN234" i="9"/>
  <c r="AO234" i="9"/>
  <c r="AP234" i="9"/>
  <c r="AQ234" i="9"/>
  <c r="AR234" i="9"/>
  <c r="AS234" i="9"/>
  <c r="AT234" i="9"/>
  <c r="AU234" i="9"/>
  <c r="O233" i="9"/>
  <c r="S233" i="9"/>
  <c r="T233" i="9"/>
  <c r="U233" i="9"/>
  <c r="V233" i="9"/>
  <c r="W233" i="9"/>
  <c r="X233" i="9"/>
  <c r="Y233" i="9"/>
  <c r="Z233" i="9"/>
  <c r="AA233" i="9"/>
  <c r="AB233" i="9"/>
  <c r="AC233" i="9"/>
  <c r="AD233" i="9"/>
  <c r="AE233" i="9"/>
  <c r="AF233" i="9"/>
  <c r="AG233" i="9"/>
  <c r="AH233" i="9"/>
  <c r="AI233" i="9"/>
  <c r="AJ233" i="9"/>
  <c r="AK233" i="9"/>
  <c r="AL233" i="9"/>
  <c r="AM233" i="9"/>
  <c r="AN233" i="9"/>
  <c r="AO233" i="9"/>
  <c r="AP233" i="9"/>
  <c r="AQ233" i="9"/>
  <c r="AR233" i="9"/>
  <c r="AS233" i="9"/>
  <c r="AT233" i="9"/>
  <c r="AU233" i="9"/>
  <c r="O232" i="9"/>
  <c r="S232" i="9"/>
  <c r="T232" i="9"/>
  <c r="U232" i="9"/>
  <c r="V232" i="9"/>
  <c r="W232" i="9"/>
  <c r="X232" i="9"/>
  <c r="Y232" i="9"/>
  <c r="Z232" i="9"/>
  <c r="AA232" i="9"/>
  <c r="AB232" i="9"/>
  <c r="AC232" i="9"/>
  <c r="AD232" i="9"/>
  <c r="AE232" i="9"/>
  <c r="AF232" i="9"/>
  <c r="AG232" i="9"/>
  <c r="AH232" i="9"/>
  <c r="AI232" i="9"/>
  <c r="AJ232" i="9"/>
  <c r="AK232" i="9"/>
  <c r="AL232" i="9"/>
  <c r="AM232" i="9"/>
  <c r="AN232" i="9"/>
  <c r="AO232" i="9"/>
  <c r="AP232" i="9"/>
  <c r="AQ232" i="9"/>
  <c r="AR232" i="9"/>
  <c r="AS232" i="9"/>
  <c r="AT232" i="9"/>
  <c r="AU232" i="9"/>
  <c r="O231" i="9"/>
  <c r="S231" i="9"/>
  <c r="T231" i="9"/>
  <c r="U231" i="9"/>
  <c r="V231" i="9"/>
  <c r="W231" i="9"/>
  <c r="X231" i="9"/>
  <c r="Y231" i="9"/>
  <c r="Z231" i="9"/>
  <c r="AA231" i="9"/>
  <c r="AB231" i="9"/>
  <c r="AC231" i="9"/>
  <c r="AD231" i="9"/>
  <c r="AE231" i="9"/>
  <c r="AF231" i="9"/>
  <c r="AG231" i="9"/>
  <c r="AH231" i="9"/>
  <c r="AI231" i="9"/>
  <c r="AJ231" i="9"/>
  <c r="AK231" i="9"/>
  <c r="AL231" i="9"/>
  <c r="AM231" i="9"/>
  <c r="AN231" i="9"/>
  <c r="AO231" i="9"/>
  <c r="AP231" i="9"/>
  <c r="AQ231" i="9"/>
  <c r="AR231" i="9"/>
  <c r="AS231" i="9"/>
  <c r="AT231" i="9"/>
  <c r="AU231" i="9"/>
  <c r="O230" i="9"/>
  <c r="S230" i="9"/>
  <c r="T230" i="9"/>
  <c r="U230" i="9"/>
  <c r="V230" i="9"/>
  <c r="W230" i="9"/>
  <c r="X230" i="9"/>
  <c r="Y230" i="9"/>
  <c r="Z230" i="9"/>
  <c r="AA230" i="9"/>
  <c r="AB230" i="9"/>
  <c r="AC230" i="9"/>
  <c r="AD230" i="9"/>
  <c r="AE230" i="9"/>
  <c r="AF230" i="9"/>
  <c r="AG230" i="9"/>
  <c r="AH230" i="9"/>
  <c r="AI230" i="9"/>
  <c r="AJ230" i="9"/>
  <c r="AK230" i="9"/>
  <c r="AL230" i="9"/>
  <c r="AM230" i="9"/>
  <c r="AN230" i="9"/>
  <c r="AO230" i="9"/>
  <c r="AP230" i="9"/>
  <c r="AQ230" i="9"/>
  <c r="AR230" i="9"/>
  <c r="AS230" i="9"/>
  <c r="AT230" i="9"/>
  <c r="AU230" i="9"/>
  <c r="O229" i="9"/>
  <c r="S229" i="9"/>
  <c r="T229" i="9"/>
  <c r="U229" i="9"/>
  <c r="V229" i="9"/>
  <c r="W229" i="9"/>
  <c r="X229" i="9"/>
  <c r="Y229" i="9"/>
  <c r="Z229" i="9"/>
  <c r="AA229" i="9"/>
  <c r="AB229" i="9"/>
  <c r="AC229" i="9"/>
  <c r="AD229" i="9"/>
  <c r="AE229" i="9"/>
  <c r="AF229" i="9"/>
  <c r="AG229" i="9"/>
  <c r="AH229" i="9"/>
  <c r="AI229" i="9"/>
  <c r="AJ229" i="9"/>
  <c r="AK229" i="9"/>
  <c r="AL229" i="9"/>
  <c r="AM229" i="9"/>
  <c r="AN229" i="9"/>
  <c r="AO229" i="9"/>
  <c r="AP229" i="9"/>
  <c r="AQ229" i="9"/>
  <c r="AR229" i="9"/>
  <c r="AS229" i="9"/>
  <c r="AT229" i="9"/>
  <c r="AU229" i="9"/>
  <c r="O228" i="9"/>
  <c r="S228" i="9"/>
  <c r="T228" i="9"/>
  <c r="U228" i="9"/>
  <c r="V228" i="9"/>
  <c r="W228" i="9"/>
  <c r="X228" i="9"/>
  <c r="Y228" i="9"/>
  <c r="Z228" i="9"/>
  <c r="AA228" i="9"/>
  <c r="AB228" i="9"/>
  <c r="AC228" i="9"/>
  <c r="AD228" i="9"/>
  <c r="AE228" i="9"/>
  <c r="AF228" i="9"/>
  <c r="AG228" i="9"/>
  <c r="AH228" i="9"/>
  <c r="AI228" i="9"/>
  <c r="AJ228" i="9"/>
  <c r="AK228" i="9"/>
  <c r="AL228" i="9"/>
  <c r="AM228" i="9"/>
  <c r="AN228" i="9"/>
  <c r="AO228" i="9"/>
  <c r="AP228" i="9"/>
  <c r="AQ228" i="9"/>
  <c r="AR228" i="9"/>
  <c r="AS228" i="9"/>
  <c r="AT228" i="9"/>
  <c r="AU228" i="9"/>
  <c r="R227" i="9"/>
  <c r="O227" i="9"/>
  <c r="S227" i="9"/>
  <c r="T227" i="9"/>
  <c r="U227" i="9"/>
  <c r="V227" i="9"/>
  <c r="W227" i="9"/>
  <c r="X227" i="9"/>
  <c r="Y227" i="9"/>
  <c r="Z227" i="9"/>
  <c r="AA227" i="9"/>
  <c r="AB227" i="9"/>
  <c r="AC227" i="9"/>
  <c r="AD227" i="9"/>
  <c r="AE227" i="9"/>
  <c r="AF227" i="9"/>
  <c r="AG227" i="9"/>
  <c r="AH227" i="9"/>
  <c r="AI227" i="9"/>
  <c r="AJ227" i="9"/>
  <c r="AK227" i="9"/>
  <c r="AL227" i="9"/>
  <c r="AM227" i="9"/>
  <c r="AN227" i="9"/>
  <c r="AO227" i="9"/>
  <c r="AP227" i="9"/>
  <c r="AQ227" i="9"/>
  <c r="AR227" i="9"/>
  <c r="AS227" i="9"/>
  <c r="AT227" i="9"/>
  <c r="AU227" i="9"/>
  <c r="R226" i="9"/>
  <c r="O226" i="9"/>
  <c r="S226" i="9"/>
  <c r="T226" i="9"/>
  <c r="U226" i="9"/>
  <c r="V226" i="9"/>
  <c r="W226" i="9"/>
  <c r="X226" i="9"/>
  <c r="Y226" i="9"/>
  <c r="Z226" i="9"/>
  <c r="AA226" i="9"/>
  <c r="AB226" i="9"/>
  <c r="AC226" i="9"/>
  <c r="AD226" i="9"/>
  <c r="AE226" i="9"/>
  <c r="AF226" i="9"/>
  <c r="AG226" i="9"/>
  <c r="AH226" i="9"/>
  <c r="AI226" i="9"/>
  <c r="AJ226" i="9"/>
  <c r="AK226" i="9"/>
  <c r="AL226" i="9"/>
  <c r="AM226" i="9"/>
  <c r="AN226" i="9"/>
  <c r="AO226" i="9"/>
  <c r="AP226" i="9"/>
  <c r="AQ226" i="9"/>
  <c r="AR226" i="9"/>
  <c r="AS226" i="9"/>
  <c r="AT226" i="9"/>
  <c r="AU226" i="9"/>
  <c r="R225" i="9"/>
  <c r="O225" i="9"/>
  <c r="S225" i="9"/>
  <c r="T225" i="9"/>
  <c r="U225" i="9"/>
  <c r="V225" i="9"/>
  <c r="W225" i="9"/>
  <c r="X225" i="9"/>
  <c r="Y225" i="9"/>
  <c r="Z225" i="9"/>
  <c r="AA225" i="9"/>
  <c r="AB225" i="9"/>
  <c r="AC225" i="9"/>
  <c r="AD225" i="9"/>
  <c r="AE225" i="9"/>
  <c r="AF225" i="9"/>
  <c r="AG225" i="9"/>
  <c r="AH225" i="9"/>
  <c r="AI225" i="9"/>
  <c r="AJ225" i="9"/>
  <c r="AK225" i="9"/>
  <c r="AL225" i="9"/>
  <c r="AM225" i="9"/>
  <c r="AN225" i="9"/>
  <c r="AO225" i="9"/>
  <c r="AP225" i="9"/>
  <c r="AQ225" i="9"/>
  <c r="AR225" i="9"/>
  <c r="AS225" i="9"/>
  <c r="AT225" i="9"/>
  <c r="AU225" i="9"/>
  <c r="O224" i="9"/>
  <c r="R224" i="9"/>
  <c r="S224" i="9"/>
  <c r="T224" i="9"/>
  <c r="U224" i="9"/>
  <c r="V224" i="9"/>
  <c r="W224" i="9"/>
  <c r="X224" i="9"/>
  <c r="Y224" i="9"/>
  <c r="Z224" i="9"/>
  <c r="AA224" i="9"/>
  <c r="AB224" i="9"/>
  <c r="AC224" i="9"/>
  <c r="AD224" i="9"/>
  <c r="AE224" i="9"/>
  <c r="AF224" i="9"/>
  <c r="AG224" i="9"/>
  <c r="AH224" i="9"/>
  <c r="AI224" i="9"/>
  <c r="AJ224" i="9"/>
  <c r="AK224" i="9"/>
  <c r="AL224" i="9"/>
  <c r="AM224" i="9"/>
  <c r="AN224" i="9"/>
  <c r="AO224" i="9"/>
  <c r="AP224" i="9"/>
  <c r="AQ224" i="9"/>
  <c r="AR224" i="9"/>
  <c r="AS224" i="9"/>
  <c r="AT224" i="9"/>
  <c r="AU224" i="9"/>
  <c r="R223" i="9"/>
  <c r="O223" i="9"/>
  <c r="S223" i="9"/>
  <c r="T223" i="9"/>
  <c r="U223" i="9"/>
  <c r="V223" i="9"/>
  <c r="W223" i="9"/>
  <c r="X223" i="9"/>
  <c r="Y223" i="9"/>
  <c r="Z223" i="9"/>
  <c r="AA223" i="9"/>
  <c r="AB223" i="9"/>
  <c r="AC223" i="9"/>
  <c r="AD223" i="9"/>
  <c r="AE223" i="9"/>
  <c r="AF223" i="9"/>
  <c r="AG223" i="9"/>
  <c r="AH223" i="9"/>
  <c r="AI223" i="9"/>
  <c r="AJ223" i="9"/>
  <c r="AK223" i="9"/>
  <c r="AL223" i="9"/>
  <c r="AM223" i="9"/>
  <c r="AN223" i="9"/>
  <c r="AO223" i="9"/>
  <c r="AP223" i="9"/>
  <c r="AQ223" i="9"/>
  <c r="AR223" i="9"/>
  <c r="AS223" i="9"/>
  <c r="AT223" i="9"/>
  <c r="AU223" i="9"/>
  <c r="O222" i="9"/>
  <c r="S222" i="9"/>
  <c r="T222" i="9"/>
  <c r="U222" i="9"/>
  <c r="V222" i="9"/>
  <c r="W222" i="9"/>
  <c r="X222" i="9"/>
  <c r="Y222" i="9"/>
  <c r="Z222" i="9"/>
  <c r="AA222" i="9"/>
  <c r="AB222" i="9"/>
  <c r="AC222" i="9"/>
  <c r="AD222" i="9"/>
  <c r="AE222" i="9"/>
  <c r="AF222" i="9"/>
  <c r="AG222" i="9"/>
  <c r="AH222" i="9"/>
  <c r="AI222" i="9"/>
  <c r="AJ222" i="9"/>
  <c r="AK222" i="9"/>
  <c r="AL222" i="9"/>
  <c r="AM222" i="9"/>
  <c r="AN222" i="9"/>
  <c r="AO222" i="9"/>
  <c r="AP222" i="9"/>
  <c r="AQ222" i="9"/>
  <c r="AR222" i="9"/>
  <c r="AS222" i="9"/>
  <c r="AT222" i="9"/>
  <c r="AU222" i="9"/>
  <c r="AV220" i="9"/>
  <c r="AW220" i="9"/>
  <c r="AX220" i="9"/>
  <c r="AY220" i="9"/>
  <c r="O218" i="9"/>
  <c r="S218" i="9"/>
  <c r="T218" i="9"/>
  <c r="U218" i="9"/>
  <c r="V218" i="9"/>
  <c r="W218" i="9"/>
  <c r="X218" i="9"/>
  <c r="Y218" i="9"/>
  <c r="Z218" i="9"/>
  <c r="AA218" i="9"/>
  <c r="AB218" i="9"/>
  <c r="AC218" i="9"/>
  <c r="AD218" i="9"/>
  <c r="AE218" i="9"/>
  <c r="AF218" i="9"/>
  <c r="AG218" i="9"/>
  <c r="AH218" i="9"/>
  <c r="AI218" i="9"/>
  <c r="AJ218" i="9"/>
  <c r="AK218" i="9"/>
  <c r="AL218" i="9"/>
  <c r="AM218" i="9"/>
  <c r="AN218" i="9"/>
  <c r="AO218" i="9"/>
  <c r="AP218" i="9"/>
  <c r="AQ218" i="9"/>
  <c r="AR218" i="9"/>
  <c r="AS218" i="9"/>
  <c r="AT218" i="9"/>
  <c r="AU218" i="9"/>
  <c r="O217" i="9"/>
  <c r="R217" i="9"/>
  <c r="S217" i="9"/>
  <c r="T217" i="9"/>
  <c r="U217" i="9"/>
  <c r="V217" i="9"/>
  <c r="W217" i="9"/>
  <c r="X217" i="9"/>
  <c r="Y217" i="9"/>
  <c r="Z217" i="9"/>
  <c r="AA217" i="9"/>
  <c r="AB217" i="9"/>
  <c r="AC217" i="9"/>
  <c r="AD217" i="9"/>
  <c r="AE217" i="9"/>
  <c r="AF217" i="9"/>
  <c r="AG217" i="9"/>
  <c r="AH217" i="9"/>
  <c r="AI217" i="9"/>
  <c r="AJ217" i="9"/>
  <c r="AK217" i="9"/>
  <c r="AL217" i="9"/>
  <c r="AM217" i="9"/>
  <c r="AN217" i="9"/>
  <c r="AO217" i="9"/>
  <c r="AP217" i="9"/>
  <c r="AQ217" i="9"/>
  <c r="AR217" i="9"/>
  <c r="AS217" i="9"/>
  <c r="AT217" i="9"/>
  <c r="AU217" i="9"/>
  <c r="R216" i="9"/>
  <c r="O216" i="9"/>
  <c r="S216" i="9"/>
  <c r="T216" i="9"/>
  <c r="U216" i="9"/>
  <c r="V216" i="9"/>
  <c r="W216" i="9"/>
  <c r="X216" i="9"/>
  <c r="Y216" i="9"/>
  <c r="Z216" i="9"/>
  <c r="AA216" i="9"/>
  <c r="AB216" i="9"/>
  <c r="AC216" i="9"/>
  <c r="AD216" i="9"/>
  <c r="AE216" i="9"/>
  <c r="AF216" i="9"/>
  <c r="AG216" i="9"/>
  <c r="AH216" i="9"/>
  <c r="AI216" i="9"/>
  <c r="AJ216" i="9"/>
  <c r="AK216" i="9"/>
  <c r="AL216" i="9"/>
  <c r="AM216" i="9"/>
  <c r="AN216" i="9"/>
  <c r="AO216" i="9"/>
  <c r="AP216" i="9"/>
  <c r="AQ216" i="9"/>
  <c r="AR216" i="9"/>
  <c r="AS216" i="9"/>
  <c r="AT216" i="9"/>
  <c r="AU216" i="9"/>
  <c r="O215" i="9"/>
  <c r="S215" i="9"/>
  <c r="T215" i="9"/>
  <c r="U215" i="9"/>
  <c r="V215" i="9"/>
  <c r="W215" i="9"/>
  <c r="X215" i="9"/>
  <c r="Y215" i="9"/>
  <c r="Z215" i="9"/>
  <c r="AA215" i="9"/>
  <c r="AB215" i="9"/>
  <c r="AC215" i="9"/>
  <c r="AD215" i="9"/>
  <c r="AE215" i="9"/>
  <c r="AF215" i="9"/>
  <c r="AG215" i="9"/>
  <c r="AH215" i="9"/>
  <c r="AI215" i="9"/>
  <c r="AJ215" i="9"/>
  <c r="AK215" i="9"/>
  <c r="AL215" i="9"/>
  <c r="AM215" i="9"/>
  <c r="AN215" i="9"/>
  <c r="AO215" i="9"/>
  <c r="AP215" i="9"/>
  <c r="AQ215" i="9"/>
  <c r="AR215" i="9"/>
  <c r="AS215" i="9"/>
  <c r="AT215" i="9"/>
  <c r="AU215" i="9"/>
  <c r="R214" i="9"/>
  <c r="O214" i="9"/>
  <c r="S214" i="9"/>
  <c r="T214" i="9"/>
  <c r="U214" i="9"/>
  <c r="V214" i="9"/>
  <c r="W214" i="9"/>
  <c r="X214" i="9"/>
  <c r="Y214" i="9"/>
  <c r="Z214" i="9"/>
  <c r="AA214" i="9"/>
  <c r="AB214" i="9"/>
  <c r="AC214" i="9"/>
  <c r="AD214" i="9"/>
  <c r="AE214" i="9"/>
  <c r="AF214" i="9"/>
  <c r="AG214" i="9"/>
  <c r="AH214" i="9"/>
  <c r="AI214" i="9"/>
  <c r="AJ214" i="9"/>
  <c r="AK214" i="9"/>
  <c r="AL214" i="9"/>
  <c r="AM214" i="9"/>
  <c r="AN214" i="9"/>
  <c r="AO214" i="9"/>
  <c r="AP214" i="9"/>
  <c r="AQ214" i="9"/>
  <c r="AR214" i="9"/>
  <c r="AS214" i="9"/>
  <c r="AT214" i="9"/>
  <c r="AU214" i="9"/>
  <c r="R213" i="9"/>
  <c r="O213" i="9"/>
  <c r="S213" i="9"/>
  <c r="T213" i="9"/>
  <c r="U213" i="9"/>
  <c r="V213" i="9"/>
  <c r="W213" i="9"/>
  <c r="X213" i="9"/>
  <c r="Y213" i="9"/>
  <c r="Z213" i="9"/>
  <c r="AA213" i="9"/>
  <c r="AB213" i="9"/>
  <c r="AC213" i="9"/>
  <c r="AD213" i="9"/>
  <c r="AE213" i="9"/>
  <c r="AF213" i="9"/>
  <c r="AG213" i="9"/>
  <c r="AH213" i="9"/>
  <c r="AI213" i="9"/>
  <c r="AJ213" i="9"/>
  <c r="AK213" i="9"/>
  <c r="AL213" i="9"/>
  <c r="AM213" i="9"/>
  <c r="AN213" i="9"/>
  <c r="AO213" i="9"/>
  <c r="AP213" i="9"/>
  <c r="AQ213" i="9"/>
  <c r="AR213" i="9"/>
  <c r="AS213" i="9"/>
  <c r="AT213" i="9"/>
  <c r="AU213" i="9"/>
  <c r="R212" i="9"/>
  <c r="O212" i="9"/>
  <c r="S212" i="9"/>
  <c r="T212" i="9"/>
  <c r="U212" i="9"/>
  <c r="V212" i="9"/>
  <c r="W212" i="9"/>
  <c r="X212" i="9"/>
  <c r="Y212" i="9"/>
  <c r="Z212" i="9"/>
  <c r="AA212" i="9"/>
  <c r="AB212" i="9"/>
  <c r="AC212" i="9"/>
  <c r="AD212" i="9"/>
  <c r="AE212" i="9"/>
  <c r="AF212" i="9"/>
  <c r="AG212" i="9"/>
  <c r="AH212" i="9"/>
  <c r="AI212" i="9"/>
  <c r="AJ212" i="9"/>
  <c r="AK212" i="9"/>
  <c r="AL212" i="9"/>
  <c r="AM212" i="9"/>
  <c r="AN212" i="9"/>
  <c r="AO212" i="9"/>
  <c r="AP212" i="9"/>
  <c r="AQ212" i="9"/>
  <c r="AR212" i="9"/>
  <c r="AS212" i="9"/>
  <c r="AT212" i="9"/>
  <c r="AU212" i="9"/>
  <c r="R211" i="9"/>
  <c r="O211" i="9"/>
  <c r="S211" i="9"/>
  <c r="T211" i="9"/>
  <c r="U211" i="9"/>
  <c r="V211" i="9"/>
  <c r="W211" i="9"/>
  <c r="X211" i="9"/>
  <c r="Y211" i="9"/>
  <c r="Z211" i="9"/>
  <c r="AA211" i="9"/>
  <c r="AB211" i="9"/>
  <c r="AC211" i="9"/>
  <c r="AD211" i="9"/>
  <c r="AE211" i="9"/>
  <c r="AF211" i="9"/>
  <c r="AG211" i="9"/>
  <c r="AH211" i="9"/>
  <c r="AI211" i="9"/>
  <c r="AJ211" i="9"/>
  <c r="AK211" i="9"/>
  <c r="AL211" i="9"/>
  <c r="AM211" i="9"/>
  <c r="AN211" i="9"/>
  <c r="AO211" i="9"/>
  <c r="AP211" i="9"/>
  <c r="AQ211" i="9"/>
  <c r="AR211" i="9"/>
  <c r="AS211" i="9"/>
  <c r="AT211" i="9"/>
  <c r="AU211" i="9"/>
  <c r="O210" i="9"/>
  <c r="S210" i="9"/>
  <c r="T210" i="9"/>
  <c r="U210" i="9"/>
  <c r="V210" i="9"/>
  <c r="W210" i="9"/>
  <c r="X210" i="9"/>
  <c r="Y210" i="9"/>
  <c r="Z210" i="9"/>
  <c r="AA210" i="9"/>
  <c r="AB210" i="9"/>
  <c r="AC210" i="9"/>
  <c r="AD210" i="9"/>
  <c r="AE210" i="9"/>
  <c r="AF210" i="9"/>
  <c r="AG210" i="9"/>
  <c r="AH210" i="9"/>
  <c r="AI210" i="9"/>
  <c r="AJ210" i="9"/>
  <c r="AK210" i="9"/>
  <c r="AL210" i="9"/>
  <c r="AM210" i="9"/>
  <c r="AN210" i="9"/>
  <c r="AO210" i="9"/>
  <c r="AP210" i="9"/>
  <c r="AQ210" i="9"/>
  <c r="AR210" i="9"/>
  <c r="AS210" i="9"/>
  <c r="AT210" i="9"/>
  <c r="AU210" i="9"/>
  <c r="O209" i="9"/>
  <c r="S209" i="9"/>
  <c r="T209" i="9"/>
  <c r="U209" i="9"/>
  <c r="V209" i="9"/>
  <c r="W209" i="9"/>
  <c r="X209" i="9"/>
  <c r="Y209" i="9"/>
  <c r="Z209" i="9"/>
  <c r="AA209" i="9"/>
  <c r="AB209" i="9"/>
  <c r="AC209" i="9"/>
  <c r="AD209" i="9"/>
  <c r="AE209" i="9"/>
  <c r="AF209" i="9"/>
  <c r="AG209" i="9"/>
  <c r="AH209" i="9"/>
  <c r="AI209" i="9"/>
  <c r="AJ209" i="9"/>
  <c r="AK209" i="9"/>
  <c r="AL209" i="9"/>
  <c r="AM209" i="9"/>
  <c r="AN209" i="9"/>
  <c r="AO209" i="9"/>
  <c r="AP209" i="9"/>
  <c r="AQ209" i="9"/>
  <c r="AR209" i="9"/>
  <c r="AS209" i="9"/>
  <c r="AT209" i="9"/>
  <c r="AU209" i="9"/>
  <c r="O208" i="9"/>
  <c r="R208" i="9"/>
  <c r="S208" i="9"/>
  <c r="T208" i="9"/>
  <c r="U208" i="9"/>
  <c r="V208" i="9"/>
  <c r="W208" i="9"/>
  <c r="X208" i="9"/>
  <c r="Y208" i="9"/>
  <c r="Z208" i="9"/>
  <c r="AA208" i="9"/>
  <c r="AB208" i="9"/>
  <c r="AC208" i="9"/>
  <c r="AD208" i="9"/>
  <c r="AE208" i="9"/>
  <c r="AF208" i="9"/>
  <c r="AG208" i="9"/>
  <c r="AH208" i="9"/>
  <c r="AI208" i="9"/>
  <c r="AJ208" i="9"/>
  <c r="AK208" i="9"/>
  <c r="AL208" i="9"/>
  <c r="AM208" i="9"/>
  <c r="AN208" i="9"/>
  <c r="AO208" i="9"/>
  <c r="AP208" i="9"/>
  <c r="AQ208" i="9"/>
  <c r="AR208" i="9"/>
  <c r="AS208" i="9"/>
  <c r="AT208" i="9"/>
  <c r="AU208" i="9"/>
  <c r="O207" i="9"/>
  <c r="R207" i="9"/>
  <c r="S207" i="9"/>
  <c r="T207" i="9"/>
  <c r="U207" i="9"/>
  <c r="V207" i="9"/>
  <c r="W207" i="9"/>
  <c r="X207" i="9"/>
  <c r="Y207" i="9"/>
  <c r="Z207" i="9"/>
  <c r="AA207" i="9"/>
  <c r="AB207" i="9"/>
  <c r="AC207" i="9"/>
  <c r="AD207" i="9"/>
  <c r="AE207" i="9"/>
  <c r="AF207" i="9"/>
  <c r="AG207" i="9"/>
  <c r="AH207" i="9"/>
  <c r="AI207" i="9"/>
  <c r="AJ207" i="9"/>
  <c r="AK207" i="9"/>
  <c r="AL207" i="9"/>
  <c r="AM207" i="9"/>
  <c r="AN207" i="9"/>
  <c r="AO207" i="9"/>
  <c r="AP207" i="9"/>
  <c r="AQ207" i="9"/>
  <c r="AR207" i="9"/>
  <c r="AS207" i="9"/>
  <c r="AT207" i="9"/>
  <c r="AU207" i="9"/>
  <c r="O206" i="9"/>
  <c r="R206" i="9"/>
  <c r="S206" i="9"/>
  <c r="T206" i="9"/>
  <c r="U206" i="9"/>
  <c r="V206" i="9"/>
  <c r="W206" i="9"/>
  <c r="X206" i="9"/>
  <c r="Y206" i="9"/>
  <c r="Z206" i="9"/>
  <c r="AA206" i="9"/>
  <c r="AB206" i="9"/>
  <c r="AC206" i="9"/>
  <c r="AD206" i="9"/>
  <c r="AE206" i="9"/>
  <c r="AF206" i="9"/>
  <c r="AG206" i="9"/>
  <c r="AH206" i="9"/>
  <c r="AI206" i="9"/>
  <c r="AJ206" i="9"/>
  <c r="AK206" i="9"/>
  <c r="AL206" i="9"/>
  <c r="AM206" i="9"/>
  <c r="AN206" i="9"/>
  <c r="AO206" i="9"/>
  <c r="AP206" i="9"/>
  <c r="AQ206" i="9"/>
  <c r="AR206" i="9"/>
  <c r="AS206" i="9"/>
  <c r="AT206" i="9"/>
  <c r="AU206" i="9"/>
  <c r="O205" i="9"/>
  <c r="S205" i="9"/>
  <c r="T205" i="9"/>
  <c r="U205" i="9"/>
  <c r="V205" i="9"/>
  <c r="W205" i="9"/>
  <c r="X205" i="9"/>
  <c r="Y205" i="9"/>
  <c r="Z205" i="9"/>
  <c r="AA205" i="9"/>
  <c r="AB205" i="9"/>
  <c r="AC205" i="9"/>
  <c r="AD205" i="9"/>
  <c r="AE205" i="9"/>
  <c r="AF205" i="9"/>
  <c r="AG205" i="9"/>
  <c r="AH205" i="9"/>
  <c r="AI205" i="9"/>
  <c r="AJ205" i="9"/>
  <c r="AK205" i="9"/>
  <c r="AL205" i="9"/>
  <c r="AM205" i="9"/>
  <c r="AN205" i="9"/>
  <c r="AO205" i="9"/>
  <c r="AP205" i="9"/>
  <c r="AQ205" i="9"/>
  <c r="AR205" i="9"/>
  <c r="AS205" i="9"/>
  <c r="AT205" i="9"/>
  <c r="AU205" i="9"/>
  <c r="O204" i="9"/>
  <c r="S204" i="9"/>
  <c r="T204" i="9"/>
  <c r="U204" i="9"/>
  <c r="V204" i="9"/>
  <c r="W204" i="9"/>
  <c r="X204" i="9"/>
  <c r="Y204" i="9"/>
  <c r="Z204" i="9"/>
  <c r="AA204" i="9"/>
  <c r="AB204" i="9"/>
  <c r="AC204" i="9"/>
  <c r="AD204" i="9"/>
  <c r="AE204" i="9"/>
  <c r="AF204" i="9"/>
  <c r="AG204" i="9"/>
  <c r="AH204" i="9"/>
  <c r="AI204" i="9"/>
  <c r="AJ204" i="9"/>
  <c r="AK204" i="9"/>
  <c r="AL204" i="9"/>
  <c r="AM204" i="9"/>
  <c r="AN204" i="9"/>
  <c r="AO204" i="9"/>
  <c r="AP204" i="9"/>
  <c r="AQ204" i="9"/>
  <c r="AR204" i="9"/>
  <c r="AS204" i="9"/>
  <c r="AT204" i="9"/>
  <c r="AU204" i="9"/>
  <c r="O203" i="9"/>
  <c r="S203" i="9"/>
  <c r="T203" i="9"/>
  <c r="U203" i="9"/>
  <c r="V203" i="9"/>
  <c r="W203" i="9"/>
  <c r="X203" i="9"/>
  <c r="Y203" i="9"/>
  <c r="Z203" i="9"/>
  <c r="AA203" i="9"/>
  <c r="AB203" i="9"/>
  <c r="AC203" i="9"/>
  <c r="AD203" i="9"/>
  <c r="AE203" i="9"/>
  <c r="AF203" i="9"/>
  <c r="AG203" i="9"/>
  <c r="AH203" i="9"/>
  <c r="AI203" i="9"/>
  <c r="AJ203" i="9"/>
  <c r="AK203" i="9"/>
  <c r="AL203" i="9"/>
  <c r="AM203" i="9"/>
  <c r="AN203" i="9"/>
  <c r="AO203" i="9"/>
  <c r="AP203" i="9"/>
  <c r="AQ203" i="9"/>
  <c r="AR203" i="9"/>
  <c r="AS203" i="9"/>
  <c r="AT203" i="9"/>
  <c r="AU203" i="9"/>
  <c r="O202" i="9"/>
  <c r="S202" i="9"/>
  <c r="T202" i="9"/>
  <c r="U202" i="9"/>
  <c r="V202" i="9"/>
  <c r="W202" i="9"/>
  <c r="X202" i="9"/>
  <c r="Y202" i="9"/>
  <c r="Z202" i="9"/>
  <c r="AA202" i="9"/>
  <c r="AB202" i="9"/>
  <c r="AC202" i="9"/>
  <c r="AD202" i="9"/>
  <c r="AE202" i="9"/>
  <c r="AF202" i="9"/>
  <c r="AG202" i="9"/>
  <c r="AH202" i="9"/>
  <c r="AI202" i="9"/>
  <c r="AJ202" i="9"/>
  <c r="AK202" i="9"/>
  <c r="AL202" i="9"/>
  <c r="AM202" i="9"/>
  <c r="AN202" i="9"/>
  <c r="AO202" i="9"/>
  <c r="AP202" i="9"/>
  <c r="AQ202" i="9"/>
  <c r="AR202" i="9"/>
  <c r="AS202" i="9"/>
  <c r="AT202" i="9"/>
  <c r="AU202" i="9"/>
  <c r="O201" i="9"/>
  <c r="S201" i="9"/>
  <c r="T201" i="9"/>
  <c r="U201" i="9"/>
  <c r="V201" i="9"/>
  <c r="W201" i="9"/>
  <c r="X201" i="9"/>
  <c r="Y201" i="9"/>
  <c r="Z201" i="9"/>
  <c r="AA201" i="9"/>
  <c r="AB201" i="9"/>
  <c r="AC201" i="9"/>
  <c r="AD201" i="9"/>
  <c r="AE201" i="9"/>
  <c r="AF201" i="9"/>
  <c r="AG201" i="9"/>
  <c r="AH201" i="9"/>
  <c r="AI201" i="9"/>
  <c r="AJ201" i="9"/>
  <c r="AK201" i="9"/>
  <c r="AL201" i="9"/>
  <c r="AM201" i="9"/>
  <c r="AN201" i="9"/>
  <c r="AO201" i="9"/>
  <c r="AP201" i="9"/>
  <c r="AQ201" i="9"/>
  <c r="AR201" i="9"/>
  <c r="AS201" i="9"/>
  <c r="AT201" i="9"/>
  <c r="AU201" i="9"/>
  <c r="O200" i="9"/>
  <c r="S200" i="9"/>
  <c r="T200" i="9"/>
  <c r="U200" i="9"/>
  <c r="V200" i="9"/>
  <c r="W200" i="9"/>
  <c r="X200" i="9"/>
  <c r="Y200" i="9"/>
  <c r="Z200" i="9"/>
  <c r="AA200" i="9"/>
  <c r="AB200" i="9"/>
  <c r="AC200" i="9"/>
  <c r="AD200" i="9"/>
  <c r="AE200" i="9"/>
  <c r="AF200" i="9"/>
  <c r="AG200" i="9"/>
  <c r="AH200" i="9"/>
  <c r="AI200" i="9"/>
  <c r="AJ200" i="9"/>
  <c r="AK200" i="9"/>
  <c r="AL200" i="9"/>
  <c r="AM200" i="9"/>
  <c r="AN200" i="9"/>
  <c r="AO200" i="9"/>
  <c r="AP200" i="9"/>
  <c r="AQ200" i="9"/>
  <c r="AR200" i="9"/>
  <c r="AS200" i="9"/>
  <c r="AT200" i="9"/>
  <c r="AU200" i="9"/>
  <c r="O199" i="9"/>
  <c r="S199" i="9"/>
  <c r="T199" i="9"/>
  <c r="U199" i="9"/>
  <c r="V199" i="9"/>
  <c r="W199" i="9"/>
  <c r="X199" i="9"/>
  <c r="Y199" i="9"/>
  <c r="Z199" i="9"/>
  <c r="AA199" i="9"/>
  <c r="AB199" i="9"/>
  <c r="AC199" i="9"/>
  <c r="AD199" i="9"/>
  <c r="AE199" i="9"/>
  <c r="AF199" i="9"/>
  <c r="AG199" i="9"/>
  <c r="AH199" i="9"/>
  <c r="AI199" i="9"/>
  <c r="AJ199" i="9"/>
  <c r="AK199" i="9"/>
  <c r="AL199" i="9"/>
  <c r="AM199" i="9"/>
  <c r="AN199" i="9"/>
  <c r="AO199" i="9"/>
  <c r="AP199" i="9"/>
  <c r="AQ199" i="9"/>
  <c r="AR199" i="9"/>
  <c r="AS199" i="9"/>
  <c r="AT199" i="9"/>
  <c r="AU199" i="9"/>
  <c r="O198" i="9"/>
  <c r="S198" i="9"/>
  <c r="T198" i="9"/>
  <c r="U198" i="9"/>
  <c r="V198" i="9"/>
  <c r="W198" i="9"/>
  <c r="X198" i="9"/>
  <c r="Y198" i="9"/>
  <c r="Z198" i="9"/>
  <c r="AA198" i="9"/>
  <c r="AB198" i="9"/>
  <c r="AC198" i="9"/>
  <c r="AD198" i="9"/>
  <c r="AE198" i="9"/>
  <c r="AF198" i="9"/>
  <c r="AG198" i="9"/>
  <c r="AH198" i="9"/>
  <c r="AI198" i="9"/>
  <c r="AJ198" i="9"/>
  <c r="AK198" i="9"/>
  <c r="AL198" i="9"/>
  <c r="AM198" i="9"/>
  <c r="AN198" i="9"/>
  <c r="AO198" i="9"/>
  <c r="AP198" i="9"/>
  <c r="AQ198" i="9"/>
  <c r="AR198" i="9"/>
  <c r="AS198" i="9"/>
  <c r="AT198" i="9"/>
  <c r="AU198" i="9"/>
  <c r="AV196" i="9"/>
  <c r="AW196" i="9"/>
  <c r="AX196" i="9"/>
  <c r="AY196" i="9"/>
  <c r="O189" i="9"/>
  <c r="R189" i="9"/>
  <c r="S189" i="9"/>
  <c r="T189" i="9"/>
  <c r="U189" i="9"/>
  <c r="V189" i="9"/>
  <c r="W189" i="9"/>
  <c r="X189" i="9"/>
  <c r="Y189" i="9"/>
  <c r="Z189" i="9"/>
  <c r="AA189" i="9"/>
  <c r="AB189" i="9"/>
  <c r="AC189" i="9"/>
  <c r="AD189" i="9"/>
  <c r="AE189" i="9"/>
  <c r="AF189" i="9"/>
  <c r="AG189" i="9"/>
  <c r="AH189" i="9"/>
  <c r="AI189" i="9"/>
  <c r="AJ189" i="9"/>
  <c r="AK189" i="9"/>
  <c r="AL189" i="9"/>
  <c r="AM189" i="9"/>
  <c r="AN189" i="9"/>
  <c r="AO189" i="9"/>
  <c r="AP189" i="9"/>
  <c r="AQ189" i="9"/>
  <c r="AR189" i="9"/>
  <c r="AS189" i="9"/>
  <c r="AT189" i="9"/>
  <c r="AU189" i="9"/>
  <c r="O188" i="9"/>
  <c r="S188" i="9"/>
  <c r="T188" i="9"/>
  <c r="U188" i="9"/>
  <c r="V188" i="9"/>
  <c r="W188" i="9"/>
  <c r="X188" i="9"/>
  <c r="Y188" i="9"/>
  <c r="Z188" i="9"/>
  <c r="AA188" i="9"/>
  <c r="AB188" i="9"/>
  <c r="AC188" i="9"/>
  <c r="AD188" i="9"/>
  <c r="AE188" i="9"/>
  <c r="AF188" i="9"/>
  <c r="AG188" i="9"/>
  <c r="AH188" i="9"/>
  <c r="AI188" i="9"/>
  <c r="AJ188" i="9"/>
  <c r="AK188" i="9"/>
  <c r="AL188" i="9"/>
  <c r="AM188" i="9"/>
  <c r="AN188" i="9"/>
  <c r="AO188" i="9"/>
  <c r="AP188" i="9"/>
  <c r="AQ188" i="9"/>
  <c r="AR188" i="9"/>
  <c r="AS188" i="9"/>
  <c r="AT188" i="9"/>
  <c r="AU188" i="9"/>
  <c r="O187" i="9"/>
  <c r="S187" i="9"/>
  <c r="T187" i="9"/>
  <c r="U187" i="9"/>
  <c r="V187" i="9"/>
  <c r="W187" i="9"/>
  <c r="X187" i="9"/>
  <c r="Y187" i="9"/>
  <c r="Z187" i="9"/>
  <c r="AA187" i="9"/>
  <c r="AB187" i="9"/>
  <c r="AC187" i="9"/>
  <c r="AD187" i="9"/>
  <c r="AE187" i="9"/>
  <c r="AF187" i="9"/>
  <c r="AG187" i="9"/>
  <c r="AH187" i="9"/>
  <c r="AI187" i="9"/>
  <c r="AJ187" i="9"/>
  <c r="AK187" i="9"/>
  <c r="AL187" i="9"/>
  <c r="AM187" i="9"/>
  <c r="AN187" i="9"/>
  <c r="AO187" i="9"/>
  <c r="AP187" i="9"/>
  <c r="AQ187" i="9"/>
  <c r="AR187" i="9"/>
  <c r="AS187" i="9"/>
  <c r="AT187" i="9"/>
  <c r="AU187" i="9"/>
  <c r="O186" i="9"/>
  <c r="S186" i="9"/>
  <c r="T186" i="9"/>
  <c r="U186" i="9"/>
  <c r="V186" i="9"/>
  <c r="W186" i="9"/>
  <c r="X186" i="9"/>
  <c r="Y186" i="9"/>
  <c r="Z186" i="9"/>
  <c r="AA186" i="9"/>
  <c r="AB186" i="9"/>
  <c r="AC186" i="9"/>
  <c r="AD186" i="9"/>
  <c r="AE186" i="9"/>
  <c r="AF186" i="9"/>
  <c r="AG186" i="9"/>
  <c r="AH186" i="9"/>
  <c r="AI186" i="9"/>
  <c r="AJ186" i="9"/>
  <c r="AK186" i="9"/>
  <c r="AL186" i="9"/>
  <c r="AM186" i="9"/>
  <c r="AN186" i="9"/>
  <c r="AO186" i="9"/>
  <c r="AP186" i="9"/>
  <c r="AQ186" i="9"/>
  <c r="AR186" i="9"/>
  <c r="AS186" i="9"/>
  <c r="AT186" i="9"/>
  <c r="AU186" i="9"/>
  <c r="O185" i="9"/>
  <c r="S185" i="9"/>
  <c r="T185" i="9"/>
  <c r="U185" i="9"/>
  <c r="V185" i="9"/>
  <c r="W185" i="9"/>
  <c r="X185" i="9"/>
  <c r="Y185" i="9"/>
  <c r="Z185" i="9"/>
  <c r="AA185" i="9"/>
  <c r="AB185" i="9"/>
  <c r="AC185" i="9"/>
  <c r="AD185" i="9"/>
  <c r="AE185" i="9"/>
  <c r="AF185" i="9"/>
  <c r="AG185" i="9"/>
  <c r="AH185" i="9"/>
  <c r="AI185" i="9"/>
  <c r="AJ185" i="9"/>
  <c r="AK185" i="9"/>
  <c r="AL185" i="9"/>
  <c r="AM185" i="9"/>
  <c r="AN185" i="9"/>
  <c r="AO185" i="9"/>
  <c r="AP185" i="9"/>
  <c r="AQ185" i="9"/>
  <c r="AR185" i="9"/>
  <c r="AS185" i="9"/>
  <c r="AT185" i="9"/>
  <c r="AU185" i="9"/>
  <c r="O184" i="9"/>
  <c r="S184" i="9"/>
  <c r="T184" i="9"/>
  <c r="U184" i="9"/>
  <c r="V184" i="9"/>
  <c r="W184" i="9"/>
  <c r="X184" i="9"/>
  <c r="Y184" i="9"/>
  <c r="Z184" i="9"/>
  <c r="AA184" i="9"/>
  <c r="AB184" i="9"/>
  <c r="AC184" i="9"/>
  <c r="AD184" i="9"/>
  <c r="AE184" i="9"/>
  <c r="AF184" i="9"/>
  <c r="AG184" i="9"/>
  <c r="AH184" i="9"/>
  <c r="AI184" i="9"/>
  <c r="AJ184" i="9"/>
  <c r="AK184" i="9"/>
  <c r="AL184" i="9"/>
  <c r="AM184" i="9"/>
  <c r="AN184" i="9"/>
  <c r="AO184" i="9"/>
  <c r="AP184" i="9"/>
  <c r="AQ184" i="9"/>
  <c r="AR184" i="9"/>
  <c r="AS184" i="9"/>
  <c r="AT184" i="9"/>
  <c r="AU184" i="9"/>
  <c r="R183" i="9"/>
  <c r="O183" i="9"/>
  <c r="S183" i="9"/>
  <c r="T183" i="9"/>
  <c r="U183" i="9"/>
  <c r="V183" i="9"/>
  <c r="W183" i="9"/>
  <c r="X183" i="9"/>
  <c r="Y183" i="9"/>
  <c r="Z183" i="9"/>
  <c r="AA183" i="9"/>
  <c r="AB183" i="9"/>
  <c r="AC183" i="9"/>
  <c r="AD183" i="9"/>
  <c r="AE183" i="9"/>
  <c r="AF183" i="9"/>
  <c r="AG183" i="9"/>
  <c r="AH183" i="9"/>
  <c r="AI183" i="9"/>
  <c r="AJ183" i="9"/>
  <c r="AK183" i="9"/>
  <c r="AL183" i="9"/>
  <c r="AM183" i="9"/>
  <c r="AN183" i="9"/>
  <c r="AO183" i="9"/>
  <c r="AP183" i="9"/>
  <c r="AQ183" i="9"/>
  <c r="AR183" i="9"/>
  <c r="AS183" i="9"/>
  <c r="AT183" i="9"/>
  <c r="AU183" i="9"/>
  <c r="O182" i="9"/>
  <c r="S182" i="9"/>
  <c r="T182" i="9"/>
  <c r="U182" i="9"/>
  <c r="V182" i="9"/>
  <c r="W182" i="9"/>
  <c r="X182" i="9"/>
  <c r="Y182" i="9"/>
  <c r="Z182" i="9"/>
  <c r="AA182" i="9"/>
  <c r="AB182" i="9"/>
  <c r="AC182" i="9"/>
  <c r="AD182" i="9"/>
  <c r="AE182" i="9"/>
  <c r="AF182" i="9"/>
  <c r="AG182" i="9"/>
  <c r="AH182" i="9"/>
  <c r="AI182" i="9"/>
  <c r="AJ182" i="9"/>
  <c r="AK182" i="9"/>
  <c r="AL182" i="9"/>
  <c r="AM182" i="9"/>
  <c r="AN182" i="9"/>
  <c r="AO182" i="9"/>
  <c r="AP182" i="9"/>
  <c r="AQ182" i="9"/>
  <c r="AR182" i="9"/>
  <c r="AS182" i="9"/>
  <c r="AT182" i="9"/>
  <c r="AU182" i="9"/>
  <c r="O181" i="9"/>
  <c r="R181" i="9"/>
  <c r="S181" i="9"/>
  <c r="T181" i="9"/>
  <c r="U181" i="9"/>
  <c r="V181" i="9"/>
  <c r="W181" i="9"/>
  <c r="X181" i="9"/>
  <c r="Y181" i="9"/>
  <c r="Z181" i="9"/>
  <c r="AA181" i="9"/>
  <c r="AB181" i="9"/>
  <c r="AC181" i="9"/>
  <c r="AD181" i="9"/>
  <c r="AE181" i="9"/>
  <c r="AF181" i="9"/>
  <c r="AG181" i="9"/>
  <c r="AH181" i="9"/>
  <c r="AI181" i="9"/>
  <c r="AJ181" i="9"/>
  <c r="AK181" i="9"/>
  <c r="AL181" i="9"/>
  <c r="AM181" i="9"/>
  <c r="AN181" i="9"/>
  <c r="AO181" i="9"/>
  <c r="AP181" i="9"/>
  <c r="AQ181" i="9"/>
  <c r="AR181" i="9"/>
  <c r="AS181" i="9"/>
  <c r="AT181" i="9"/>
  <c r="AU181" i="9"/>
  <c r="R180" i="9"/>
  <c r="O180" i="9"/>
  <c r="S180" i="9"/>
  <c r="T180" i="9"/>
  <c r="U180" i="9"/>
  <c r="V180" i="9"/>
  <c r="W180" i="9"/>
  <c r="X180" i="9"/>
  <c r="Y180" i="9"/>
  <c r="Z180" i="9"/>
  <c r="AA180" i="9"/>
  <c r="AB180" i="9"/>
  <c r="AC180" i="9"/>
  <c r="AD180" i="9"/>
  <c r="AE180" i="9"/>
  <c r="AF180" i="9"/>
  <c r="AG180" i="9"/>
  <c r="AH180" i="9"/>
  <c r="AI180" i="9"/>
  <c r="AJ180" i="9"/>
  <c r="AK180" i="9"/>
  <c r="AL180" i="9"/>
  <c r="AM180" i="9"/>
  <c r="AN180" i="9"/>
  <c r="AO180" i="9"/>
  <c r="AP180" i="9"/>
  <c r="AQ180" i="9"/>
  <c r="AR180" i="9"/>
  <c r="AS180" i="9"/>
  <c r="AT180" i="9"/>
  <c r="AU180" i="9"/>
  <c r="R179" i="9"/>
  <c r="O179" i="9"/>
  <c r="S179" i="9"/>
  <c r="T179" i="9"/>
  <c r="U179" i="9"/>
  <c r="V179" i="9"/>
  <c r="W179" i="9"/>
  <c r="X179" i="9"/>
  <c r="Y179" i="9"/>
  <c r="Z179" i="9"/>
  <c r="AA179" i="9"/>
  <c r="AB179" i="9"/>
  <c r="AC179" i="9"/>
  <c r="AD179" i="9"/>
  <c r="AE179" i="9"/>
  <c r="AF179" i="9"/>
  <c r="AG179" i="9"/>
  <c r="AH179" i="9"/>
  <c r="AI179" i="9"/>
  <c r="AJ179" i="9"/>
  <c r="AK179" i="9"/>
  <c r="AL179" i="9"/>
  <c r="AM179" i="9"/>
  <c r="AN179" i="9"/>
  <c r="AO179" i="9"/>
  <c r="AP179" i="9"/>
  <c r="AQ179" i="9"/>
  <c r="AR179" i="9"/>
  <c r="AS179" i="9"/>
  <c r="AT179" i="9"/>
  <c r="AU179" i="9"/>
  <c r="O178" i="9"/>
  <c r="S178" i="9"/>
  <c r="T178" i="9"/>
  <c r="U178" i="9"/>
  <c r="V178" i="9"/>
  <c r="W178" i="9"/>
  <c r="X178" i="9"/>
  <c r="Y178" i="9"/>
  <c r="Z178" i="9"/>
  <c r="AA178" i="9"/>
  <c r="AB178" i="9"/>
  <c r="AC178" i="9"/>
  <c r="AD178" i="9"/>
  <c r="AE178" i="9"/>
  <c r="AF178" i="9"/>
  <c r="AG178" i="9"/>
  <c r="AH178" i="9"/>
  <c r="AI178" i="9"/>
  <c r="AJ178" i="9"/>
  <c r="AK178" i="9"/>
  <c r="AL178" i="9"/>
  <c r="AM178" i="9"/>
  <c r="AN178" i="9"/>
  <c r="AO178" i="9"/>
  <c r="AP178" i="9"/>
  <c r="AQ178" i="9"/>
  <c r="AR178" i="9"/>
  <c r="AS178" i="9"/>
  <c r="AT178" i="9"/>
  <c r="AU178" i="9"/>
  <c r="O177" i="9"/>
  <c r="S177" i="9"/>
  <c r="T177" i="9"/>
  <c r="U177" i="9"/>
  <c r="V177" i="9"/>
  <c r="W177" i="9"/>
  <c r="X177" i="9"/>
  <c r="Y177" i="9"/>
  <c r="Z177" i="9"/>
  <c r="AA177" i="9"/>
  <c r="AB177" i="9"/>
  <c r="AC177" i="9"/>
  <c r="AD177" i="9"/>
  <c r="AE177" i="9"/>
  <c r="AF177" i="9"/>
  <c r="AG177" i="9"/>
  <c r="AH177" i="9"/>
  <c r="AI177" i="9"/>
  <c r="AJ177" i="9"/>
  <c r="AK177" i="9"/>
  <c r="AL177" i="9"/>
  <c r="AM177" i="9"/>
  <c r="AN177" i="9"/>
  <c r="AO177" i="9"/>
  <c r="AP177" i="9"/>
  <c r="AQ177" i="9"/>
  <c r="AR177" i="9"/>
  <c r="AS177" i="9"/>
  <c r="AT177" i="9"/>
  <c r="AU177" i="9"/>
  <c r="O176" i="9"/>
  <c r="S176" i="9"/>
  <c r="T176" i="9"/>
  <c r="U176" i="9"/>
  <c r="V176" i="9"/>
  <c r="W176" i="9"/>
  <c r="X176" i="9"/>
  <c r="Y176" i="9"/>
  <c r="Z176" i="9"/>
  <c r="AA176" i="9"/>
  <c r="AB176" i="9"/>
  <c r="AC176" i="9"/>
  <c r="AD176" i="9"/>
  <c r="AE176" i="9"/>
  <c r="AF176" i="9"/>
  <c r="AG176" i="9"/>
  <c r="AH176" i="9"/>
  <c r="AI176" i="9"/>
  <c r="AJ176" i="9"/>
  <c r="AK176" i="9"/>
  <c r="AL176" i="9"/>
  <c r="AM176" i="9"/>
  <c r="AN176" i="9"/>
  <c r="AO176" i="9"/>
  <c r="AP176" i="9"/>
  <c r="AQ176" i="9"/>
  <c r="AR176" i="9"/>
  <c r="AS176" i="9"/>
  <c r="AT176" i="9"/>
  <c r="AU176" i="9"/>
  <c r="O175" i="9"/>
  <c r="S175" i="9"/>
  <c r="T175" i="9"/>
  <c r="U175" i="9"/>
  <c r="V175" i="9"/>
  <c r="W175" i="9"/>
  <c r="X175" i="9"/>
  <c r="Y175" i="9"/>
  <c r="Z175" i="9"/>
  <c r="AA175" i="9"/>
  <c r="AB175" i="9"/>
  <c r="AC175" i="9"/>
  <c r="AD175" i="9"/>
  <c r="AE175" i="9"/>
  <c r="AF175" i="9"/>
  <c r="AG175" i="9"/>
  <c r="AH175" i="9"/>
  <c r="AI175" i="9"/>
  <c r="AJ175" i="9"/>
  <c r="AK175" i="9"/>
  <c r="AL175" i="9"/>
  <c r="AM175" i="9"/>
  <c r="AN175" i="9"/>
  <c r="AO175" i="9"/>
  <c r="AP175" i="9"/>
  <c r="AQ175" i="9"/>
  <c r="AR175" i="9"/>
  <c r="AS175" i="9"/>
  <c r="AT175" i="9"/>
  <c r="AU175" i="9"/>
  <c r="O174" i="9"/>
  <c r="S174" i="9"/>
  <c r="T174" i="9"/>
  <c r="U174" i="9"/>
  <c r="V174" i="9"/>
  <c r="W174" i="9"/>
  <c r="X174" i="9"/>
  <c r="Y174" i="9"/>
  <c r="Z174" i="9"/>
  <c r="AA174" i="9"/>
  <c r="AB174" i="9"/>
  <c r="AC174" i="9"/>
  <c r="AD174" i="9"/>
  <c r="AE174" i="9"/>
  <c r="AF174" i="9"/>
  <c r="AG174" i="9"/>
  <c r="AH174" i="9"/>
  <c r="AI174" i="9"/>
  <c r="AJ174" i="9"/>
  <c r="AK174" i="9"/>
  <c r="AL174" i="9"/>
  <c r="AM174" i="9"/>
  <c r="AN174" i="9"/>
  <c r="AO174" i="9"/>
  <c r="AP174" i="9"/>
  <c r="AQ174" i="9"/>
  <c r="AR174" i="9"/>
  <c r="AS174" i="9"/>
  <c r="AT174" i="9"/>
  <c r="AU174" i="9"/>
  <c r="AV172" i="9"/>
  <c r="AW172" i="9"/>
  <c r="AX172" i="9"/>
  <c r="AY172" i="9"/>
  <c r="O161" i="9"/>
  <c r="S161" i="9"/>
  <c r="T161" i="9"/>
  <c r="U161" i="9"/>
  <c r="V161" i="9"/>
  <c r="W161" i="9"/>
  <c r="X161" i="9"/>
  <c r="Y161" i="9"/>
  <c r="Z161" i="9"/>
  <c r="AA161" i="9"/>
  <c r="AB161" i="9"/>
  <c r="AC161" i="9"/>
  <c r="AD161" i="9"/>
  <c r="AE161" i="9"/>
  <c r="AF161" i="9"/>
  <c r="AG161" i="9"/>
  <c r="AH161" i="9"/>
  <c r="AI161" i="9"/>
  <c r="AJ161" i="9"/>
  <c r="AK161" i="9"/>
  <c r="AL161" i="9"/>
  <c r="AM161" i="9"/>
  <c r="AN161" i="9"/>
  <c r="AO161" i="9"/>
  <c r="AP161" i="9"/>
  <c r="AQ161" i="9"/>
  <c r="AR161" i="9"/>
  <c r="AS161" i="9"/>
  <c r="AT161" i="9"/>
  <c r="AU161" i="9"/>
  <c r="O160" i="9"/>
  <c r="S160" i="9"/>
  <c r="T160" i="9"/>
  <c r="U160" i="9"/>
  <c r="V160" i="9"/>
  <c r="W160" i="9"/>
  <c r="X160" i="9"/>
  <c r="Y160" i="9"/>
  <c r="Z160" i="9"/>
  <c r="AA160" i="9"/>
  <c r="AB160" i="9"/>
  <c r="AC160" i="9"/>
  <c r="AD160" i="9"/>
  <c r="AE160" i="9"/>
  <c r="AF160" i="9"/>
  <c r="AG160" i="9"/>
  <c r="AH160" i="9"/>
  <c r="AI160" i="9"/>
  <c r="AJ160" i="9"/>
  <c r="AK160" i="9"/>
  <c r="AL160" i="9"/>
  <c r="AM160" i="9"/>
  <c r="AN160" i="9"/>
  <c r="AO160" i="9"/>
  <c r="AP160" i="9"/>
  <c r="AQ160" i="9"/>
  <c r="AR160" i="9"/>
  <c r="AS160" i="9"/>
  <c r="AT160" i="9"/>
  <c r="AU160" i="9"/>
  <c r="O159" i="9"/>
  <c r="S159" i="9"/>
  <c r="T159" i="9"/>
  <c r="U159" i="9"/>
  <c r="V159" i="9"/>
  <c r="W159" i="9"/>
  <c r="X159" i="9"/>
  <c r="Y159" i="9"/>
  <c r="Z159" i="9"/>
  <c r="AA159" i="9"/>
  <c r="AB159" i="9"/>
  <c r="AC159" i="9"/>
  <c r="AD159" i="9"/>
  <c r="AE159" i="9"/>
  <c r="AF159" i="9"/>
  <c r="AG159" i="9"/>
  <c r="AH159" i="9"/>
  <c r="AI159" i="9"/>
  <c r="AJ159" i="9"/>
  <c r="AK159" i="9"/>
  <c r="AL159" i="9"/>
  <c r="AM159" i="9"/>
  <c r="AN159" i="9"/>
  <c r="AO159" i="9"/>
  <c r="AP159" i="9"/>
  <c r="AQ159" i="9"/>
  <c r="AR159" i="9"/>
  <c r="AS159" i="9"/>
  <c r="AT159" i="9"/>
  <c r="AU159" i="9"/>
  <c r="O158" i="9"/>
  <c r="S158" i="9"/>
  <c r="T158" i="9"/>
  <c r="U158" i="9"/>
  <c r="V158" i="9"/>
  <c r="W158" i="9"/>
  <c r="X158" i="9"/>
  <c r="Y158" i="9"/>
  <c r="Z158" i="9"/>
  <c r="AA158" i="9"/>
  <c r="AB158" i="9"/>
  <c r="AC158" i="9"/>
  <c r="AD158" i="9"/>
  <c r="AE158" i="9"/>
  <c r="AF158" i="9"/>
  <c r="AG158" i="9"/>
  <c r="AH158" i="9"/>
  <c r="AI158" i="9"/>
  <c r="AJ158" i="9"/>
  <c r="AK158" i="9"/>
  <c r="AL158" i="9"/>
  <c r="AM158" i="9"/>
  <c r="AN158" i="9"/>
  <c r="AO158" i="9"/>
  <c r="AP158" i="9"/>
  <c r="AQ158" i="9"/>
  <c r="AR158" i="9"/>
  <c r="AS158" i="9"/>
  <c r="AT158" i="9"/>
  <c r="AU158" i="9"/>
  <c r="O157" i="9"/>
  <c r="S157" i="9"/>
  <c r="T157" i="9"/>
  <c r="U157" i="9"/>
  <c r="V157" i="9"/>
  <c r="W157" i="9"/>
  <c r="X157" i="9"/>
  <c r="Y157" i="9"/>
  <c r="Z157" i="9"/>
  <c r="AA157" i="9"/>
  <c r="AB157" i="9"/>
  <c r="AC157" i="9"/>
  <c r="AD157" i="9"/>
  <c r="AE157" i="9"/>
  <c r="AF157" i="9"/>
  <c r="AG157" i="9"/>
  <c r="AH157" i="9"/>
  <c r="AI157" i="9"/>
  <c r="AJ157" i="9"/>
  <c r="AK157" i="9"/>
  <c r="AL157" i="9"/>
  <c r="AM157" i="9"/>
  <c r="AN157" i="9"/>
  <c r="AO157" i="9"/>
  <c r="AP157" i="9"/>
  <c r="AQ157" i="9"/>
  <c r="AR157" i="9"/>
  <c r="AS157" i="9"/>
  <c r="AT157" i="9"/>
  <c r="AU157" i="9"/>
  <c r="O156" i="9"/>
  <c r="S156" i="9"/>
  <c r="T156" i="9"/>
  <c r="U156" i="9"/>
  <c r="V156" i="9"/>
  <c r="W156" i="9"/>
  <c r="X156" i="9"/>
  <c r="Y156" i="9"/>
  <c r="Z156" i="9"/>
  <c r="AA156" i="9"/>
  <c r="AB156" i="9"/>
  <c r="AC156" i="9"/>
  <c r="AD156" i="9"/>
  <c r="AE156" i="9"/>
  <c r="AF156" i="9"/>
  <c r="AG156" i="9"/>
  <c r="AH156" i="9"/>
  <c r="AI156" i="9"/>
  <c r="AJ156" i="9"/>
  <c r="AK156" i="9"/>
  <c r="AL156" i="9"/>
  <c r="AM156" i="9"/>
  <c r="AN156" i="9"/>
  <c r="AO156" i="9"/>
  <c r="AP156" i="9"/>
  <c r="AQ156" i="9"/>
  <c r="AR156" i="9"/>
  <c r="AS156" i="9"/>
  <c r="AT156" i="9"/>
  <c r="AU156" i="9"/>
  <c r="O155" i="9"/>
  <c r="S155" i="9"/>
  <c r="T155" i="9"/>
  <c r="U155" i="9"/>
  <c r="V155" i="9"/>
  <c r="W155" i="9"/>
  <c r="X155" i="9"/>
  <c r="Y155" i="9"/>
  <c r="Z155" i="9"/>
  <c r="AA155" i="9"/>
  <c r="AB155" i="9"/>
  <c r="AC155" i="9"/>
  <c r="AD155" i="9"/>
  <c r="AE155" i="9"/>
  <c r="AF155" i="9"/>
  <c r="AG155" i="9"/>
  <c r="AH155" i="9"/>
  <c r="AI155" i="9"/>
  <c r="AJ155" i="9"/>
  <c r="AK155" i="9"/>
  <c r="AL155" i="9"/>
  <c r="AM155" i="9"/>
  <c r="AN155" i="9"/>
  <c r="AO155" i="9"/>
  <c r="AP155" i="9"/>
  <c r="AQ155" i="9"/>
  <c r="AR155" i="9"/>
  <c r="AS155" i="9"/>
  <c r="AT155" i="9"/>
  <c r="AU155" i="9"/>
  <c r="O154" i="9"/>
  <c r="S154" i="9"/>
  <c r="T154" i="9"/>
  <c r="U154" i="9"/>
  <c r="V154" i="9"/>
  <c r="W154" i="9"/>
  <c r="X154" i="9"/>
  <c r="Y154" i="9"/>
  <c r="Z154" i="9"/>
  <c r="AA154" i="9"/>
  <c r="AB154" i="9"/>
  <c r="AC154" i="9"/>
  <c r="AD154" i="9"/>
  <c r="AE154" i="9"/>
  <c r="AF154" i="9"/>
  <c r="AG154" i="9"/>
  <c r="AH154" i="9"/>
  <c r="AI154" i="9"/>
  <c r="AJ154" i="9"/>
  <c r="AK154" i="9"/>
  <c r="AL154" i="9"/>
  <c r="AM154" i="9"/>
  <c r="AN154" i="9"/>
  <c r="AO154" i="9"/>
  <c r="AP154" i="9"/>
  <c r="AQ154" i="9"/>
  <c r="AR154" i="9"/>
  <c r="AS154" i="9"/>
  <c r="AT154" i="9"/>
  <c r="AU154" i="9"/>
  <c r="O153" i="9"/>
  <c r="R153" i="9"/>
  <c r="S153" i="9"/>
  <c r="T153" i="9"/>
  <c r="U153" i="9"/>
  <c r="V153" i="9"/>
  <c r="W153" i="9"/>
  <c r="X153" i="9"/>
  <c r="Y153" i="9"/>
  <c r="Z153" i="9"/>
  <c r="AA153" i="9"/>
  <c r="AB153" i="9"/>
  <c r="AC153" i="9"/>
  <c r="AD153" i="9"/>
  <c r="AE153" i="9"/>
  <c r="AF153" i="9"/>
  <c r="AG153" i="9"/>
  <c r="AH153" i="9"/>
  <c r="AI153" i="9"/>
  <c r="AJ153" i="9"/>
  <c r="AK153" i="9"/>
  <c r="AL153" i="9"/>
  <c r="AM153" i="9"/>
  <c r="AN153" i="9"/>
  <c r="AO153" i="9"/>
  <c r="AP153" i="9"/>
  <c r="AQ153" i="9"/>
  <c r="AR153" i="9"/>
  <c r="AS153" i="9"/>
  <c r="AT153" i="9"/>
  <c r="AU153" i="9"/>
  <c r="O152" i="9"/>
  <c r="R152" i="9"/>
  <c r="S152" i="9"/>
  <c r="T152" i="9"/>
  <c r="U152" i="9"/>
  <c r="V152" i="9"/>
  <c r="W152" i="9"/>
  <c r="X152" i="9"/>
  <c r="Y152" i="9"/>
  <c r="Z152" i="9"/>
  <c r="AA152" i="9"/>
  <c r="AB152" i="9"/>
  <c r="AC152" i="9"/>
  <c r="AD152" i="9"/>
  <c r="AE152" i="9"/>
  <c r="AF152" i="9"/>
  <c r="AG152" i="9"/>
  <c r="AH152" i="9"/>
  <c r="AI152" i="9"/>
  <c r="AJ152" i="9"/>
  <c r="AK152" i="9"/>
  <c r="AL152" i="9"/>
  <c r="AM152" i="9"/>
  <c r="AN152" i="9"/>
  <c r="AO152" i="9"/>
  <c r="AP152" i="9"/>
  <c r="AQ152" i="9"/>
  <c r="AR152" i="9"/>
  <c r="AS152" i="9"/>
  <c r="AT152" i="9"/>
  <c r="AU152" i="9"/>
  <c r="O151" i="9"/>
  <c r="S151" i="9"/>
  <c r="T151" i="9"/>
  <c r="U151" i="9"/>
  <c r="V151" i="9"/>
  <c r="W151" i="9"/>
  <c r="X151" i="9"/>
  <c r="Y151" i="9"/>
  <c r="Z151" i="9"/>
  <c r="AA151" i="9"/>
  <c r="AB151" i="9"/>
  <c r="AC151" i="9"/>
  <c r="AD151" i="9"/>
  <c r="AE151" i="9"/>
  <c r="AF151" i="9"/>
  <c r="AG151" i="9"/>
  <c r="AH151" i="9"/>
  <c r="AI151" i="9"/>
  <c r="AJ151" i="9"/>
  <c r="AK151" i="9"/>
  <c r="AL151" i="9"/>
  <c r="AM151" i="9"/>
  <c r="AN151" i="9"/>
  <c r="AO151" i="9"/>
  <c r="AP151" i="9"/>
  <c r="AQ151" i="9"/>
  <c r="AR151" i="9"/>
  <c r="AS151" i="9"/>
  <c r="AT151" i="9"/>
  <c r="AU151" i="9"/>
  <c r="O150" i="9"/>
  <c r="S150" i="9"/>
  <c r="T150" i="9"/>
  <c r="U150" i="9"/>
  <c r="V150" i="9"/>
  <c r="W150" i="9"/>
  <c r="X150" i="9"/>
  <c r="Y150" i="9"/>
  <c r="Z150" i="9"/>
  <c r="AA150" i="9"/>
  <c r="AB150" i="9"/>
  <c r="AC150" i="9"/>
  <c r="AD150" i="9"/>
  <c r="AE150" i="9"/>
  <c r="AF150" i="9"/>
  <c r="AG150" i="9"/>
  <c r="AH150" i="9"/>
  <c r="AI150" i="9"/>
  <c r="AJ150" i="9"/>
  <c r="AJ172" i="9" s="1"/>
  <c r="AK150" i="9"/>
  <c r="AL150" i="9"/>
  <c r="AM150" i="9"/>
  <c r="AN150" i="9"/>
  <c r="AO150" i="9"/>
  <c r="AP150" i="9"/>
  <c r="AQ150" i="9"/>
  <c r="AR150" i="9"/>
  <c r="AS150" i="9"/>
  <c r="AT150" i="9"/>
  <c r="AU150" i="9"/>
  <c r="AV148" i="9"/>
  <c r="AW148" i="9"/>
  <c r="AX148" i="9"/>
  <c r="AY148" i="9"/>
  <c r="O130" i="9"/>
  <c r="S130" i="9"/>
  <c r="T130" i="9"/>
  <c r="U130" i="9"/>
  <c r="V130" i="9"/>
  <c r="W130" i="9"/>
  <c r="X130" i="9"/>
  <c r="Y130" i="9"/>
  <c r="Z130" i="9"/>
  <c r="AA130" i="9"/>
  <c r="AB130" i="9"/>
  <c r="AC130" i="9"/>
  <c r="AD130" i="9"/>
  <c r="AE130" i="9"/>
  <c r="AF130" i="9"/>
  <c r="AG130" i="9"/>
  <c r="AH130" i="9"/>
  <c r="AI130" i="9"/>
  <c r="AJ130" i="9"/>
  <c r="AK130" i="9"/>
  <c r="AL130" i="9"/>
  <c r="AM130" i="9"/>
  <c r="AN130" i="9"/>
  <c r="AO130" i="9"/>
  <c r="AP130" i="9"/>
  <c r="AQ130" i="9"/>
  <c r="AR130" i="9"/>
  <c r="AS130" i="9"/>
  <c r="AT130" i="9"/>
  <c r="AU130" i="9"/>
  <c r="O129" i="9"/>
  <c r="S129" i="9"/>
  <c r="T129" i="9"/>
  <c r="U129" i="9"/>
  <c r="V129" i="9"/>
  <c r="W129" i="9"/>
  <c r="X129" i="9"/>
  <c r="Y129" i="9"/>
  <c r="Z129" i="9"/>
  <c r="AA129" i="9"/>
  <c r="AB129" i="9"/>
  <c r="AC129" i="9"/>
  <c r="AD129" i="9"/>
  <c r="AE129" i="9"/>
  <c r="AF129" i="9"/>
  <c r="AG129" i="9"/>
  <c r="AH129" i="9"/>
  <c r="AI129" i="9"/>
  <c r="AJ129" i="9"/>
  <c r="AK129" i="9"/>
  <c r="AL129" i="9"/>
  <c r="AM129" i="9"/>
  <c r="AN129" i="9"/>
  <c r="AO129" i="9"/>
  <c r="AP129" i="9"/>
  <c r="AQ129" i="9"/>
  <c r="AR129" i="9"/>
  <c r="AS129" i="9"/>
  <c r="AT129" i="9"/>
  <c r="AU129" i="9"/>
  <c r="O128" i="9"/>
  <c r="S128" i="9"/>
  <c r="T128" i="9"/>
  <c r="U128" i="9"/>
  <c r="V128" i="9"/>
  <c r="W128" i="9"/>
  <c r="X128" i="9"/>
  <c r="Y128" i="9"/>
  <c r="Z128" i="9"/>
  <c r="AA128" i="9"/>
  <c r="AB128" i="9"/>
  <c r="AC128" i="9"/>
  <c r="AD128" i="9"/>
  <c r="AE128" i="9"/>
  <c r="AF128" i="9"/>
  <c r="AG128" i="9"/>
  <c r="AH128" i="9"/>
  <c r="AI128" i="9"/>
  <c r="AJ128" i="9"/>
  <c r="AK128" i="9"/>
  <c r="AL128" i="9"/>
  <c r="AM128" i="9"/>
  <c r="AN128" i="9"/>
  <c r="AO128" i="9"/>
  <c r="AP128" i="9"/>
  <c r="AQ128" i="9"/>
  <c r="AR128" i="9"/>
  <c r="AS128" i="9"/>
  <c r="AT128" i="9"/>
  <c r="AU128" i="9"/>
  <c r="R127" i="9"/>
  <c r="O127" i="9"/>
  <c r="S127" i="9"/>
  <c r="T127" i="9"/>
  <c r="U127" i="9"/>
  <c r="V127" i="9"/>
  <c r="W127" i="9"/>
  <c r="X127" i="9"/>
  <c r="Y127" i="9"/>
  <c r="Z127" i="9"/>
  <c r="AA127" i="9"/>
  <c r="AB127" i="9"/>
  <c r="AC127" i="9"/>
  <c r="AD127" i="9"/>
  <c r="AE127" i="9"/>
  <c r="AF127" i="9"/>
  <c r="AG127" i="9"/>
  <c r="AH127" i="9"/>
  <c r="AI127" i="9"/>
  <c r="AJ127" i="9"/>
  <c r="AK127" i="9"/>
  <c r="AL127" i="9"/>
  <c r="AM127" i="9"/>
  <c r="AN127" i="9"/>
  <c r="AO127" i="9"/>
  <c r="AP127" i="9"/>
  <c r="AQ127" i="9"/>
  <c r="AR127" i="9"/>
  <c r="AS127" i="9"/>
  <c r="AT127" i="9"/>
  <c r="AU127" i="9"/>
  <c r="O126" i="9"/>
  <c r="S126" i="9"/>
  <c r="T126" i="9"/>
  <c r="U126" i="9"/>
  <c r="V126" i="9"/>
  <c r="W126" i="9"/>
  <c r="X126" i="9"/>
  <c r="Y126" i="9"/>
  <c r="Z126" i="9"/>
  <c r="AA126" i="9"/>
  <c r="AB126" i="9"/>
  <c r="AC126" i="9"/>
  <c r="AD126" i="9"/>
  <c r="AE126" i="9"/>
  <c r="AF126" i="9"/>
  <c r="AG126" i="9"/>
  <c r="AH126" i="9"/>
  <c r="AI126" i="9"/>
  <c r="AJ126" i="9"/>
  <c r="AK126" i="9"/>
  <c r="AL126" i="9"/>
  <c r="AM126" i="9"/>
  <c r="AN126" i="9"/>
  <c r="AO126" i="9"/>
  <c r="AP126" i="9"/>
  <c r="AQ126" i="9"/>
  <c r="AR126" i="9"/>
  <c r="AS126" i="9"/>
  <c r="AT126" i="9"/>
  <c r="AU126" i="9"/>
  <c r="AV124" i="9"/>
  <c r="AW124" i="9"/>
  <c r="AX124" i="9"/>
  <c r="AY124" i="9"/>
  <c r="R102" i="9"/>
  <c r="O102" i="9"/>
  <c r="S102" i="9"/>
  <c r="T102" i="9"/>
  <c r="U102" i="9"/>
  <c r="V102" i="9"/>
  <c r="W102" i="9"/>
  <c r="X102" i="9"/>
  <c r="Y102" i="9"/>
  <c r="Z102" i="9"/>
  <c r="AA102" i="9"/>
  <c r="AB102" i="9"/>
  <c r="AC102" i="9"/>
  <c r="AD102" i="9"/>
  <c r="AE102" i="9"/>
  <c r="AF102" i="9"/>
  <c r="AG102" i="9"/>
  <c r="AH102" i="9"/>
  <c r="AI102" i="9"/>
  <c r="AJ102" i="9"/>
  <c r="AK102" i="9"/>
  <c r="AL102" i="9"/>
  <c r="AM102" i="9"/>
  <c r="AN102" i="9"/>
  <c r="AO102" i="9"/>
  <c r="AP102" i="9"/>
  <c r="AQ102" i="9"/>
  <c r="AR102" i="9"/>
  <c r="AS102" i="9"/>
  <c r="AT102" i="9"/>
  <c r="AU102" i="9"/>
  <c r="O101" i="9"/>
  <c r="R101" i="9"/>
  <c r="S101" i="9"/>
  <c r="T101" i="9"/>
  <c r="U101" i="9"/>
  <c r="V101" i="9"/>
  <c r="W101" i="9"/>
  <c r="X101" i="9"/>
  <c r="Y101" i="9"/>
  <c r="Z101" i="9"/>
  <c r="AA101" i="9"/>
  <c r="AB101" i="9"/>
  <c r="AC101" i="9"/>
  <c r="AD101" i="9"/>
  <c r="AE101" i="9"/>
  <c r="AF101" i="9"/>
  <c r="AG101" i="9"/>
  <c r="AH101" i="9"/>
  <c r="AI101" i="9"/>
  <c r="AJ101" i="9"/>
  <c r="AK101" i="9"/>
  <c r="AL101" i="9"/>
  <c r="AM101" i="9"/>
  <c r="AN101" i="9"/>
  <c r="AO101" i="9"/>
  <c r="AP101" i="9"/>
  <c r="AQ101" i="9"/>
  <c r="AR101" i="9"/>
  <c r="AS101" i="9"/>
  <c r="AT101" i="9"/>
  <c r="AU101" i="9"/>
  <c r="O100" i="9"/>
  <c r="R100" i="9"/>
  <c r="S100" i="9"/>
  <c r="T100" i="9"/>
  <c r="U100" i="9"/>
  <c r="V100" i="9"/>
  <c r="W100" i="9"/>
  <c r="X100" i="9"/>
  <c r="Y100" i="9"/>
  <c r="Z100" i="9"/>
  <c r="AA100" i="9"/>
  <c r="AB100" i="9"/>
  <c r="AC100" i="9"/>
  <c r="AD100" i="9"/>
  <c r="AE100" i="9"/>
  <c r="AF100" i="9"/>
  <c r="AG100" i="9"/>
  <c r="AH100" i="9"/>
  <c r="AI100" i="9"/>
  <c r="AJ100" i="9"/>
  <c r="AK100" i="9"/>
  <c r="AL100" i="9"/>
  <c r="AM100" i="9"/>
  <c r="AN100" i="9"/>
  <c r="AO100" i="9"/>
  <c r="AP100" i="9"/>
  <c r="AQ100" i="9"/>
  <c r="AR100" i="9"/>
  <c r="AS100" i="9"/>
  <c r="AT100" i="9"/>
  <c r="AU100" i="9"/>
  <c r="R99" i="9"/>
  <c r="O99" i="9"/>
  <c r="S99" i="9"/>
  <c r="T99" i="9"/>
  <c r="U99" i="9"/>
  <c r="V99" i="9"/>
  <c r="W99" i="9"/>
  <c r="X99" i="9"/>
  <c r="Y99" i="9"/>
  <c r="Z99" i="9"/>
  <c r="AA99" i="9"/>
  <c r="AB99" i="9"/>
  <c r="AC99" i="9"/>
  <c r="AD99" i="9"/>
  <c r="AE99" i="9"/>
  <c r="AF99" i="9"/>
  <c r="AG99" i="9"/>
  <c r="AH99" i="9"/>
  <c r="AI99" i="9"/>
  <c r="AJ99" i="9"/>
  <c r="AK99" i="9"/>
  <c r="AL99" i="9"/>
  <c r="AM99" i="9"/>
  <c r="AN99" i="9"/>
  <c r="AO99" i="9"/>
  <c r="AP99" i="9"/>
  <c r="AQ99" i="9"/>
  <c r="AR99" i="9"/>
  <c r="AS99" i="9"/>
  <c r="AT99" i="9"/>
  <c r="AU99" i="9"/>
  <c r="O98" i="9"/>
  <c r="R98" i="9"/>
  <c r="S98" i="9"/>
  <c r="T98" i="9"/>
  <c r="U98" i="9"/>
  <c r="V98" i="9"/>
  <c r="W98" i="9"/>
  <c r="X98" i="9"/>
  <c r="Y98" i="9"/>
  <c r="Z98" i="9"/>
  <c r="AA98" i="9"/>
  <c r="AB98" i="9"/>
  <c r="AC98" i="9"/>
  <c r="AD98" i="9"/>
  <c r="AE98" i="9"/>
  <c r="AF98" i="9"/>
  <c r="AG98" i="9"/>
  <c r="AH98" i="9"/>
  <c r="AI98" i="9"/>
  <c r="AJ98" i="9"/>
  <c r="AK98" i="9"/>
  <c r="AL98" i="9"/>
  <c r="AM98" i="9"/>
  <c r="AN98" i="9"/>
  <c r="AO98" i="9"/>
  <c r="AP98" i="9"/>
  <c r="AQ98" i="9"/>
  <c r="AR98" i="9"/>
  <c r="AS98" i="9"/>
  <c r="AT98" i="9"/>
  <c r="AU98" i="9"/>
  <c r="O97" i="9"/>
  <c r="S97" i="9"/>
  <c r="T97" i="9"/>
  <c r="U97" i="9"/>
  <c r="V97" i="9"/>
  <c r="W97" i="9"/>
  <c r="X97" i="9"/>
  <c r="Y97" i="9"/>
  <c r="Z97" i="9"/>
  <c r="AA97" i="9"/>
  <c r="AB97" i="9"/>
  <c r="AC97" i="9"/>
  <c r="AD97" i="9"/>
  <c r="AE97" i="9"/>
  <c r="AF97" i="9"/>
  <c r="AG97" i="9"/>
  <c r="AH97" i="9"/>
  <c r="AI97" i="9"/>
  <c r="AJ97" i="9"/>
  <c r="AK97" i="9"/>
  <c r="AL97" i="9"/>
  <c r="AM97" i="9"/>
  <c r="AN97" i="9"/>
  <c r="AO97" i="9"/>
  <c r="AP97" i="9"/>
  <c r="AQ97" i="9"/>
  <c r="AR97" i="9"/>
  <c r="AS97" i="9"/>
  <c r="AT97" i="9"/>
  <c r="AU97" i="9"/>
  <c r="O96" i="9"/>
  <c r="S96" i="9"/>
  <c r="T96" i="9"/>
  <c r="U96" i="9"/>
  <c r="V96" i="9"/>
  <c r="W96" i="9"/>
  <c r="X96" i="9"/>
  <c r="Y96" i="9"/>
  <c r="Z96" i="9"/>
  <c r="AA96" i="9"/>
  <c r="AB96" i="9"/>
  <c r="AC96" i="9"/>
  <c r="AD96" i="9"/>
  <c r="AE96" i="9"/>
  <c r="AF96" i="9"/>
  <c r="AG96" i="9"/>
  <c r="AH96" i="9"/>
  <c r="AI96" i="9"/>
  <c r="AJ96" i="9"/>
  <c r="AK96" i="9"/>
  <c r="AL96" i="9"/>
  <c r="AM96" i="9"/>
  <c r="AN96" i="9"/>
  <c r="AO96" i="9"/>
  <c r="AP96" i="9"/>
  <c r="AQ96" i="9"/>
  <c r="AR96" i="9"/>
  <c r="AS96" i="9"/>
  <c r="AT96" i="9"/>
  <c r="AU96" i="9"/>
  <c r="O95" i="9"/>
  <c r="S95" i="9"/>
  <c r="T95" i="9"/>
  <c r="U95" i="9"/>
  <c r="V95" i="9"/>
  <c r="W95" i="9"/>
  <c r="X95" i="9"/>
  <c r="Y95" i="9"/>
  <c r="Z95" i="9"/>
  <c r="AA95" i="9"/>
  <c r="AB95" i="9"/>
  <c r="AC95" i="9"/>
  <c r="AD95" i="9"/>
  <c r="AE95" i="9"/>
  <c r="AF95" i="9"/>
  <c r="AG95" i="9"/>
  <c r="AH95" i="9"/>
  <c r="AI95" i="9"/>
  <c r="AJ95" i="9"/>
  <c r="AK95" i="9"/>
  <c r="AL95" i="9"/>
  <c r="AM95" i="9"/>
  <c r="AN95" i="9"/>
  <c r="AO95" i="9"/>
  <c r="AP95" i="9"/>
  <c r="AQ95" i="9"/>
  <c r="AR95" i="9"/>
  <c r="AS95" i="9"/>
  <c r="AT95" i="9"/>
  <c r="AU95" i="9"/>
  <c r="O94" i="9"/>
  <c r="S94" i="9"/>
  <c r="T94" i="9"/>
  <c r="U94" i="9"/>
  <c r="V94" i="9"/>
  <c r="W94" i="9"/>
  <c r="X94" i="9"/>
  <c r="Y94" i="9"/>
  <c r="Z94" i="9"/>
  <c r="AA94" i="9"/>
  <c r="AB94" i="9"/>
  <c r="AC94" i="9"/>
  <c r="AD94" i="9"/>
  <c r="AE94" i="9"/>
  <c r="AF94" i="9"/>
  <c r="AG94" i="9"/>
  <c r="AH94" i="9"/>
  <c r="AI94" i="9"/>
  <c r="AJ94" i="9"/>
  <c r="AK94" i="9"/>
  <c r="AL94" i="9"/>
  <c r="AM94" i="9"/>
  <c r="AN94" i="9"/>
  <c r="AO94" i="9"/>
  <c r="AP94" i="9"/>
  <c r="AQ94" i="9"/>
  <c r="AR94" i="9"/>
  <c r="AS94" i="9"/>
  <c r="AT94" i="9"/>
  <c r="AU94" i="9"/>
  <c r="O93" i="9"/>
  <c r="S93" i="9"/>
  <c r="T93" i="9"/>
  <c r="U93" i="9"/>
  <c r="V93" i="9"/>
  <c r="W93" i="9"/>
  <c r="X93" i="9"/>
  <c r="Y93" i="9"/>
  <c r="Z93" i="9"/>
  <c r="AA93" i="9"/>
  <c r="AB93" i="9"/>
  <c r="AC93" i="9"/>
  <c r="AD93" i="9"/>
  <c r="AE93" i="9"/>
  <c r="AF93" i="9"/>
  <c r="AG93" i="9"/>
  <c r="AH93" i="9"/>
  <c r="AI93" i="9"/>
  <c r="AJ93" i="9"/>
  <c r="AK93" i="9"/>
  <c r="AL93" i="9"/>
  <c r="AM93" i="9"/>
  <c r="AN93" i="9"/>
  <c r="AO93" i="9"/>
  <c r="AP93" i="9"/>
  <c r="AQ93" i="9"/>
  <c r="AR93" i="9"/>
  <c r="AS93" i="9"/>
  <c r="AT93" i="9"/>
  <c r="AU93" i="9"/>
  <c r="O92" i="9"/>
  <c r="S92" i="9"/>
  <c r="T92" i="9"/>
  <c r="U92" i="9"/>
  <c r="V92" i="9"/>
  <c r="W92" i="9"/>
  <c r="X92" i="9"/>
  <c r="Y92" i="9"/>
  <c r="Z92" i="9"/>
  <c r="AA92" i="9"/>
  <c r="AB92" i="9"/>
  <c r="AC92" i="9"/>
  <c r="AD92" i="9"/>
  <c r="AE92" i="9"/>
  <c r="AF92" i="9"/>
  <c r="AG92" i="9"/>
  <c r="AH92" i="9"/>
  <c r="AI92" i="9"/>
  <c r="AJ92" i="9"/>
  <c r="AK92" i="9"/>
  <c r="AL92" i="9"/>
  <c r="AM92" i="9"/>
  <c r="AN92" i="9"/>
  <c r="AO92" i="9"/>
  <c r="AP92" i="9"/>
  <c r="AQ92" i="9"/>
  <c r="AR92" i="9"/>
  <c r="AS92" i="9"/>
  <c r="AT92" i="9"/>
  <c r="AU92" i="9"/>
  <c r="O91" i="9"/>
  <c r="S91" i="9"/>
  <c r="T91" i="9"/>
  <c r="U91" i="9"/>
  <c r="V91" i="9"/>
  <c r="W91" i="9"/>
  <c r="X91" i="9"/>
  <c r="Y91" i="9"/>
  <c r="Z91" i="9"/>
  <c r="AA91" i="9"/>
  <c r="AB91" i="9"/>
  <c r="AC91" i="9"/>
  <c r="AD91" i="9"/>
  <c r="AE91" i="9"/>
  <c r="AF91" i="9"/>
  <c r="AG91" i="9"/>
  <c r="AH91" i="9"/>
  <c r="AI91" i="9"/>
  <c r="AJ91" i="9"/>
  <c r="AK91" i="9"/>
  <c r="AL91" i="9"/>
  <c r="AM91" i="9"/>
  <c r="AN91" i="9"/>
  <c r="AO91" i="9"/>
  <c r="AP91" i="9"/>
  <c r="AQ91" i="9"/>
  <c r="AR91" i="9"/>
  <c r="AS91" i="9"/>
  <c r="AT91" i="9"/>
  <c r="AU91" i="9"/>
  <c r="O90" i="9"/>
  <c r="S90" i="9"/>
  <c r="T90" i="9"/>
  <c r="U90" i="9"/>
  <c r="V90" i="9"/>
  <c r="W90" i="9"/>
  <c r="X90" i="9"/>
  <c r="Y90" i="9"/>
  <c r="Z90" i="9"/>
  <c r="AA90" i="9"/>
  <c r="AB90" i="9"/>
  <c r="AC90" i="9"/>
  <c r="AD90" i="9"/>
  <c r="AE90" i="9"/>
  <c r="AF90" i="9"/>
  <c r="AG90" i="9"/>
  <c r="AH90" i="9"/>
  <c r="AI90" i="9"/>
  <c r="AJ90" i="9"/>
  <c r="AK90" i="9"/>
  <c r="AL90" i="9"/>
  <c r="AM90" i="9"/>
  <c r="AN90" i="9"/>
  <c r="AO90" i="9"/>
  <c r="AP90" i="9"/>
  <c r="AQ90" i="9"/>
  <c r="AR90" i="9"/>
  <c r="AS90" i="9"/>
  <c r="AT90" i="9"/>
  <c r="AU90" i="9"/>
  <c r="R89" i="9"/>
  <c r="O89" i="9"/>
  <c r="S89" i="9"/>
  <c r="T89" i="9"/>
  <c r="U89" i="9"/>
  <c r="V89" i="9"/>
  <c r="W89" i="9"/>
  <c r="X89" i="9"/>
  <c r="Y89" i="9"/>
  <c r="Z89" i="9"/>
  <c r="AA89" i="9"/>
  <c r="AB89" i="9"/>
  <c r="AC89" i="9"/>
  <c r="AD89" i="9"/>
  <c r="AE89" i="9"/>
  <c r="AF89" i="9"/>
  <c r="AG89" i="9"/>
  <c r="AH89" i="9"/>
  <c r="AI89" i="9"/>
  <c r="AJ89" i="9"/>
  <c r="AK89" i="9"/>
  <c r="AL89" i="9"/>
  <c r="AM89" i="9"/>
  <c r="AN89" i="9"/>
  <c r="AO89" i="9"/>
  <c r="AP89" i="9"/>
  <c r="AQ89" i="9"/>
  <c r="AR89" i="9"/>
  <c r="AS89" i="9"/>
  <c r="AT89" i="9"/>
  <c r="AU89" i="9"/>
  <c r="O88" i="9"/>
  <c r="S88" i="9"/>
  <c r="T88" i="9"/>
  <c r="U88" i="9"/>
  <c r="V88" i="9"/>
  <c r="W88" i="9"/>
  <c r="X88" i="9"/>
  <c r="Y88" i="9"/>
  <c r="Z88" i="9"/>
  <c r="AA88" i="9"/>
  <c r="AB88" i="9"/>
  <c r="AC88" i="9"/>
  <c r="AD88" i="9"/>
  <c r="AE88" i="9"/>
  <c r="AF88" i="9"/>
  <c r="AG88" i="9"/>
  <c r="AH88" i="9"/>
  <c r="AI88" i="9"/>
  <c r="AJ88" i="9"/>
  <c r="AK88" i="9"/>
  <c r="AL88" i="9"/>
  <c r="AM88" i="9"/>
  <c r="AN88" i="9"/>
  <c r="AO88" i="9"/>
  <c r="AP88" i="9"/>
  <c r="AQ88" i="9"/>
  <c r="AR88" i="9"/>
  <c r="AS88" i="9"/>
  <c r="AT88" i="9"/>
  <c r="AU88" i="9"/>
  <c r="O87" i="9"/>
  <c r="R87" i="9"/>
  <c r="S87" i="9"/>
  <c r="T87" i="9"/>
  <c r="U87" i="9"/>
  <c r="V87" i="9"/>
  <c r="W87" i="9"/>
  <c r="X87" i="9"/>
  <c r="Y87" i="9"/>
  <c r="Z87" i="9"/>
  <c r="AA87" i="9"/>
  <c r="AB87" i="9"/>
  <c r="AC87" i="9"/>
  <c r="AD87" i="9"/>
  <c r="AE87" i="9"/>
  <c r="AF87" i="9"/>
  <c r="AG87" i="9"/>
  <c r="AH87" i="9"/>
  <c r="AI87" i="9"/>
  <c r="AJ87" i="9"/>
  <c r="AK87" i="9"/>
  <c r="AL87" i="9"/>
  <c r="AM87" i="9"/>
  <c r="AN87" i="9"/>
  <c r="AO87" i="9"/>
  <c r="AP87" i="9"/>
  <c r="AQ87" i="9"/>
  <c r="AR87" i="9"/>
  <c r="AS87" i="9"/>
  <c r="AT87" i="9"/>
  <c r="AU87" i="9"/>
  <c r="O86" i="9"/>
  <c r="S86" i="9"/>
  <c r="T86" i="9"/>
  <c r="U86" i="9"/>
  <c r="V86" i="9"/>
  <c r="W86" i="9"/>
  <c r="X86" i="9"/>
  <c r="Y86" i="9"/>
  <c r="Z86" i="9"/>
  <c r="AA86" i="9"/>
  <c r="AB86" i="9"/>
  <c r="AC86" i="9"/>
  <c r="AD86" i="9"/>
  <c r="AE86" i="9"/>
  <c r="AF86" i="9"/>
  <c r="AG86" i="9"/>
  <c r="AH86" i="9"/>
  <c r="AI86" i="9"/>
  <c r="AJ86" i="9"/>
  <c r="AK86" i="9"/>
  <c r="AL86" i="9"/>
  <c r="AM86" i="9"/>
  <c r="AN86" i="9"/>
  <c r="AO86" i="9"/>
  <c r="AP86" i="9"/>
  <c r="AQ86" i="9"/>
  <c r="AR86" i="9"/>
  <c r="AS86" i="9"/>
  <c r="AT86" i="9"/>
  <c r="AU86" i="9"/>
  <c r="O85" i="9"/>
  <c r="S85" i="9"/>
  <c r="T85" i="9"/>
  <c r="U85" i="9"/>
  <c r="V85" i="9"/>
  <c r="W85" i="9"/>
  <c r="X85" i="9"/>
  <c r="Y85" i="9"/>
  <c r="Z85" i="9"/>
  <c r="AA85" i="9"/>
  <c r="AB85" i="9"/>
  <c r="AC85" i="9"/>
  <c r="AD85" i="9"/>
  <c r="AE85" i="9"/>
  <c r="AF85" i="9"/>
  <c r="AG85" i="9"/>
  <c r="AH85" i="9"/>
  <c r="AI85" i="9"/>
  <c r="AJ85" i="9"/>
  <c r="AK85" i="9"/>
  <c r="AL85" i="9"/>
  <c r="AM85" i="9"/>
  <c r="AN85" i="9"/>
  <c r="AO85" i="9"/>
  <c r="AP85" i="9"/>
  <c r="AQ85" i="9"/>
  <c r="AR85" i="9"/>
  <c r="AS85" i="9"/>
  <c r="AT85" i="9"/>
  <c r="AU85" i="9"/>
  <c r="O84" i="9"/>
  <c r="S84" i="9"/>
  <c r="T84" i="9"/>
  <c r="U84" i="9"/>
  <c r="V84" i="9"/>
  <c r="W84" i="9"/>
  <c r="X84" i="9"/>
  <c r="Y84" i="9"/>
  <c r="Z84" i="9"/>
  <c r="AA84" i="9"/>
  <c r="AB84" i="9"/>
  <c r="AC84" i="9"/>
  <c r="AD84" i="9"/>
  <c r="AE84" i="9"/>
  <c r="AF84" i="9"/>
  <c r="AG84" i="9"/>
  <c r="AH84" i="9"/>
  <c r="AI84" i="9"/>
  <c r="AJ84" i="9"/>
  <c r="AK84" i="9"/>
  <c r="AL84" i="9"/>
  <c r="AM84" i="9"/>
  <c r="AN84" i="9"/>
  <c r="AO84" i="9"/>
  <c r="AP84" i="9"/>
  <c r="AQ84" i="9"/>
  <c r="AR84" i="9"/>
  <c r="AS84" i="9"/>
  <c r="AT84" i="9"/>
  <c r="AU84" i="9"/>
  <c r="O83" i="9"/>
  <c r="S83" i="9"/>
  <c r="T83" i="9"/>
  <c r="U83" i="9"/>
  <c r="V83" i="9"/>
  <c r="W83" i="9"/>
  <c r="X83" i="9"/>
  <c r="Y83" i="9"/>
  <c r="Z83" i="9"/>
  <c r="AA83" i="9"/>
  <c r="AB83" i="9"/>
  <c r="AC83" i="9"/>
  <c r="AD83" i="9"/>
  <c r="AE83" i="9"/>
  <c r="AF83" i="9"/>
  <c r="AG83" i="9"/>
  <c r="AH83" i="9"/>
  <c r="AI83" i="9"/>
  <c r="AJ83" i="9"/>
  <c r="AK83" i="9"/>
  <c r="AL83" i="9"/>
  <c r="AM83" i="9"/>
  <c r="AN83" i="9"/>
  <c r="AO83" i="9"/>
  <c r="AP83" i="9"/>
  <c r="AQ83" i="9"/>
  <c r="AR83" i="9"/>
  <c r="AS83" i="9"/>
  <c r="AT83" i="9"/>
  <c r="AU83" i="9"/>
  <c r="O82" i="9"/>
  <c r="S82" i="9"/>
  <c r="T82" i="9"/>
  <c r="U82" i="9"/>
  <c r="V82" i="9"/>
  <c r="W82" i="9"/>
  <c r="X82" i="9"/>
  <c r="Y82" i="9"/>
  <c r="Z82" i="9"/>
  <c r="AA82" i="9"/>
  <c r="AB82" i="9"/>
  <c r="AC82" i="9"/>
  <c r="AD82" i="9"/>
  <c r="AE82" i="9"/>
  <c r="AF82" i="9"/>
  <c r="AG82" i="9"/>
  <c r="AH82" i="9"/>
  <c r="AI82" i="9"/>
  <c r="AJ82" i="9"/>
  <c r="AK82" i="9"/>
  <c r="AL82" i="9"/>
  <c r="AM82" i="9"/>
  <c r="AN82" i="9"/>
  <c r="AO82" i="9"/>
  <c r="AP82" i="9"/>
  <c r="AQ82" i="9"/>
  <c r="AR82" i="9"/>
  <c r="AS82" i="9"/>
  <c r="AT82" i="9"/>
  <c r="AU82" i="9"/>
  <c r="O81" i="9"/>
  <c r="R81" i="9"/>
  <c r="S81" i="9"/>
  <c r="T81" i="9"/>
  <c r="U81" i="9"/>
  <c r="V81" i="9"/>
  <c r="W81" i="9"/>
  <c r="X81" i="9"/>
  <c r="Y81" i="9"/>
  <c r="Z81" i="9"/>
  <c r="AA81" i="9"/>
  <c r="AB81" i="9"/>
  <c r="AC81" i="9"/>
  <c r="AD81" i="9"/>
  <c r="AE81" i="9"/>
  <c r="AF81" i="9"/>
  <c r="AG81" i="9"/>
  <c r="AH81" i="9"/>
  <c r="AI81" i="9"/>
  <c r="AJ81" i="9"/>
  <c r="AK81" i="9"/>
  <c r="AL81" i="9"/>
  <c r="AM81" i="9"/>
  <c r="AN81" i="9"/>
  <c r="AO81" i="9"/>
  <c r="AP81" i="9"/>
  <c r="AQ81" i="9"/>
  <c r="AR81" i="9"/>
  <c r="AS81" i="9"/>
  <c r="AT81" i="9"/>
  <c r="AU81" i="9"/>
  <c r="O80" i="9"/>
  <c r="S80" i="9"/>
  <c r="T80" i="9"/>
  <c r="U80" i="9"/>
  <c r="V80" i="9"/>
  <c r="W80" i="9"/>
  <c r="X80" i="9"/>
  <c r="Y80" i="9"/>
  <c r="Z80" i="9"/>
  <c r="AA80" i="9"/>
  <c r="AB80" i="9"/>
  <c r="AC80" i="9"/>
  <c r="AD80" i="9"/>
  <c r="AE80" i="9"/>
  <c r="AF80" i="9"/>
  <c r="AG80" i="9"/>
  <c r="AH80" i="9"/>
  <c r="AI80" i="9"/>
  <c r="AJ80" i="9"/>
  <c r="AK80" i="9"/>
  <c r="AL80" i="9"/>
  <c r="AM80" i="9"/>
  <c r="AN80" i="9"/>
  <c r="AO80" i="9"/>
  <c r="AP80" i="9"/>
  <c r="AQ80" i="9"/>
  <c r="AR80" i="9"/>
  <c r="AS80" i="9"/>
  <c r="AT80" i="9"/>
  <c r="AU80" i="9"/>
  <c r="O79" i="9"/>
  <c r="S79" i="9"/>
  <c r="T79" i="9"/>
  <c r="U79" i="9"/>
  <c r="V79" i="9"/>
  <c r="W79" i="9"/>
  <c r="X79" i="9"/>
  <c r="Y79" i="9"/>
  <c r="Z79" i="9"/>
  <c r="AA79" i="9"/>
  <c r="AB79" i="9"/>
  <c r="AC79" i="9"/>
  <c r="AD79" i="9"/>
  <c r="AE79" i="9"/>
  <c r="AF79" i="9"/>
  <c r="AG79" i="9"/>
  <c r="AH79" i="9"/>
  <c r="AI79" i="9"/>
  <c r="AJ79" i="9"/>
  <c r="AK79" i="9"/>
  <c r="AL79" i="9"/>
  <c r="AM79" i="9"/>
  <c r="AN79" i="9"/>
  <c r="AO79" i="9"/>
  <c r="AP79" i="9"/>
  <c r="AQ79" i="9"/>
  <c r="AR79" i="9"/>
  <c r="AS79" i="9"/>
  <c r="AT79" i="9"/>
  <c r="AU79" i="9"/>
  <c r="O78" i="9"/>
  <c r="S78" i="9"/>
  <c r="T78" i="9"/>
  <c r="U78" i="9"/>
  <c r="V78" i="9"/>
  <c r="W78" i="9"/>
  <c r="X78" i="9"/>
  <c r="Y78" i="9"/>
  <c r="Z78" i="9"/>
  <c r="AA78" i="9"/>
  <c r="AB78" i="9"/>
  <c r="AC78" i="9"/>
  <c r="AD78" i="9"/>
  <c r="AE78" i="9"/>
  <c r="AF78" i="9"/>
  <c r="AG78" i="9"/>
  <c r="AH78" i="9"/>
  <c r="AI78" i="9"/>
  <c r="AJ78" i="9"/>
  <c r="AK78" i="9"/>
  <c r="AL78" i="9"/>
  <c r="AM78" i="9"/>
  <c r="AN78" i="9"/>
  <c r="AO78" i="9"/>
  <c r="AP78" i="9"/>
  <c r="AQ78" i="9"/>
  <c r="AR78" i="9"/>
  <c r="AS78" i="9"/>
  <c r="AT78" i="9"/>
  <c r="AU78" i="9"/>
  <c r="AV76" i="9"/>
  <c r="AW76" i="9"/>
  <c r="AX76" i="9"/>
  <c r="AY76" i="9"/>
  <c r="O61" i="9"/>
  <c r="S61" i="9"/>
  <c r="T61" i="9"/>
  <c r="U61" i="9"/>
  <c r="V61" i="9"/>
  <c r="W61" i="9"/>
  <c r="X61" i="9"/>
  <c r="Y61" i="9"/>
  <c r="Z61" i="9"/>
  <c r="AA61" i="9"/>
  <c r="AB61" i="9"/>
  <c r="AC61" i="9"/>
  <c r="AD61" i="9"/>
  <c r="AE61" i="9"/>
  <c r="AF61" i="9"/>
  <c r="AG61" i="9"/>
  <c r="AH61" i="9"/>
  <c r="AI61" i="9"/>
  <c r="AJ61" i="9"/>
  <c r="AK61" i="9"/>
  <c r="AL61" i="9"/>
  <c r="AM61" i="9"/>
  <c r="AN61" i="9"/>
  <c r="AO61" i="9"/>
  <c r="AP61" i="9"/>
  <c r="AQ61" i="9"/>
  <c r="AR61" i="9"/>
  <c r="AS61" i="9"/>
  <c r="AT61" i="9"/>
  <c r="AU61" i="9"/>
  <c r="O60" i="9"/>
  <c r="R60" i="9"/>
  <c r="S60" i="9"/>
  <c r="T60" i="9"/>
  <c r="U60" i="9"/>
  <c r="V60" i="9"/>
  <c r="W60" i="9"/>
  <c r="X60" i="9"/>
  <c r="Y60" i="9"/>
  <c r="Z60" i="9"/>
  <c r="AA60" i="9"/>
  <c r="AB60" i="9"/>
  <c r="AC60" i="9"/>
  <c r="AD60" i="9"/>
  <c r="AE60" i="9"/>
  <c r="AF60" i="9"/>
  <c r="AG60" i="9"/>
  <c r="AH60" i="9"/>
  <c r="AI60" i="9"/>
  <c r="AJ60" i="9"/>
  <c r="AK60" i="9"/>
  <c r="AL60" i="9"/>
  <c r="AM60" i="9"/>
  <c r="AN60" i="9"/>
  <c r="AO60" i="9"/>
  <c r="AP60" i="9"/>
  <c r="AQ60" i="9"/>
  <c r="AR60" i="9"/>
  <c r="AS60" i="9"/>
  <c r="AT60" i="9"/>
  <c r="AU60" i="9"/>
  <c r="O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AG59" i="9"/>
  <c r="AH59" i="9"/>
  <c r="AI59" i="9"/>
  <c r="AJ59" i="9"/>
  <c r="AK59" i="9"/>
  <c r="AL59" i="9"/>
  <c r="AM59" i="9"/>
  <c r="AN59" i="9"/>
  <c r="AO59" i="9"/>
  <c r="AP59" i="9"/>
  <c r="AQ59" i="9"/>
  <c r="AR59" i="9"/>
  <c r="AS59" i="9"/>
  <c r="AT59" i="9"/>
  <c r="AU59" i="9"/>
  <c r="O58" i="9"/>
  <c r="R58" i="9"/>
  <c r="S58" i="9"/>
  <c r="T58" i="9"/>
  <c r="U58" i="9"/>
  <c r="V58" i="9"/>
  <c r="W58" i="9"/>
  <c r="X58" i="9"/>
  <c r="Y58" i="9"/>
  <c r="Z58" i="9"/>
  <c r="AA58" i="9"/>
  <c r="AB58" i="9"/>
  <c r="AC58" i="9"/>
  <c r="AD58" i="9"/>
  <c r="AE58" i="9"/>
  <c r="AF58" i="9"/>
  <c r="AG58" i="9"/>
  <c r="AH58" i="9"/>
  <c r="AI58" i="9"/>
  <c r="AJ58" i="9"/>
  <c r="AK58" i="9"/>
  <c r="AL58" i="9"/>
  <c r="AM58" i="9"/>
  <c r="AN58" i="9"/>
  <c r="AO58" i="9"/>
  <c r="AP58" i="9"/>
  <c r="AQ58" i="9"/>
  <c r="AR58" i="9"/>
  <c r="AS58" i="9"/>
  <c r="AT58" i="9"/>
  <c r="AU58" i="9"/>
  <c r="O57" i="9"/>
  <c r="S57" i="9"/>
  <c r="T57" i="9"/>
  <c r="U57" i="9"/>
  <c r="V57" i="9"/>
  <c r="W57" i="9"/>
  <c r="X57" i="9"/>
  <c r="Y57" i="9"/>
  <c r="Z57" i="9"/>
  <c r="AA57" i="9"/>
  <c r="AB57" i="9"/>
  <c r="AC57" i="9"/>
  <c r="AD57" i="9"/>
  <c r="AE57" i="9"/>
  <c r="AF57" i="9"/>
  <c r="AG57" i="9"/>
  <c r="AH57" i="9"/>
  <c r="AI57" i="9"/>
  <c r="AJ57" i="9"/>
  <c r="AK57" i="9"/>
  <c r="AL57" i="9"/>
  <c r="AM57" i="9"/>
  <c r="AN57" i="9"/>
  <c r="AO57" i="9"/>
  <c r="AP57" i="9"/>
  <c r="AQ57" i="9"/>
  <c r="AR57" i="9"/>
  <c r="AS57" i="9"/>
  <c r="AT57" i="9"/>
  <c r="AU57" i="9"/>
  <c r="O56" i="9"/>
  <c r="S56" i="9"/>
  <c r="T56" i="9"/>
  <c r="U56" i="9"/>
  <c r="V56" i="9"/>
  <c r="W56" i="9"/>
  <c r="X56" i="9"/>
  <c r="Y56" i="9"/>
  <c r="Z56" i="9"/>
  <c r="AA56" i="9"/>
  <c r="AB56" i="9"/>
  <c r="AC56" i="9"/>
  <c r="AD56" i="9"/>
  <c r="AE56" i="9"/>
  <c r="AF56" i="9"/>
  <c r="AG56" i="9"/>
  <c r="AH56" i="9"/>
  <c r="AI56" i="9"/>
  <c r="AJ56" i="9"/>
  <c r="AK56" i="9"/>
  <c r="AL56" i="9"/>
  <c r="AM56" i="9"/>
  <c r="AN56" i="9"/>
  <c r="AO56" i="9"/>
  <c r="AP56" i="9"/>
  <c r="AQ56" i="9"/>
  <c r="AR56" i="9"/>
  <c r="AS56" i="9"/>
  <c r="AT56" i="9"/>
  <c r="AU56" i="9"/>
  <c r="O55" i="9"/>
  <c r="S55" i="9"/>
  <c r="T55" i="9"/>
  <c r="U55" i="9"/>
  <c r="V55" i="9"/>
  <c r="W55" i="9"/>
  <c r="X55" i="9"/>
  <c r="Y55" i="9"/>
  <c r="Z55" i="9"/>
  <c r="AA55" i="9"/>
  <c r="AB55" i="9"/>
  <c r="AC55" i="9"/>
  <c r="AD55" i="9"/>
  <c r="AE55" i="9"/>
  <c r="AF55" i="9"/>
  <c r="AG55" i="9"/>
  <c r="AH55" i="9"/>
  <c r="AI55" i="9"/>
  <c r="AJ55" i="9"/>
  <c r="AK55" i="9"/>
  <c r="AL55" i="9"/>
  <c r="AM55" i="9"/>
  <c r="AN55" i="9"/>
  <c r="AO55" i="9"/>
  <c r="AP55" i="9"/>
  <c r="AQ55" i="9"/>
  <c r="AR55" i="9"/>
  <c r="AS55" i="9"/>
  <c r="AT55" i="9"/>
  <c r="AU55" i="9"/>
  <c r="O54" i="9"/>
  <c r="S54" i="9"/>
  <c r="T54" i="9"/>
  <c r="U54" i="9"/>
  <c r="V54" i="9"/>
  <c r="W54" i="9"/>
  <c r="X54" i="9"/>
  <c r="Y54" i="9"/>
  <c r="Y76" i="9" s="1"/>
  <c r="Z54" i="9"/>
  <c r="Z76" i="9" s="1"/>
  <c r="AA54" i="9"/>
  <c r="AB54" i="9"/>
  <c r="AC54" i="9"/>
  <c r="AD54" i="9"/>
  <c r="AE54" i="9"/>
  <c r="AF54" i="9"/>
  <c r="AG54" i="9"/>
  <c r="AH54" i="9"/>
  <c r="AI54" i="9"/>
  <c r="AJ54" i="9"/>
  <c r="AK54" i="9"/>
  <c r="AK76" i="9" s="1"/>
  <c r="AL54" i="9"/>
  <c r="AL76" i="9" s="1"/>
  <c r="AM54" i="9"/>
  <c r="AN54" i="9"/>
  <c r="AO54" i="9"/>
  <c r="AP54" i="9"/>
  <c r="AQ54" i="9"/>
  <c r="AR54" i="9"/>
  <c r="AS54" i="9"/>
  <c r="AT54" i="9"/>
  <c r="AU54" i="9"/>
  <c r="AL52" i="9"/>
  <c r="AM52" i="9"/>
  <c r="AV52" i="9"/>
  <c r="AW52" i="9"/>
  <c r="AX52" i="9"/>
  <c r="AY52" i="9"/>
  <c r="O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AI35" i="9"/>
  <c r="AJ35" i="9"/>
  <c r="AK35" i="9"/>
  <c r="AL35" i="9"/>
  <c r="AM35" i="9"/>
  <c r="AN35" i="9"/>
  <c r="AO35" i="9"/>
  <c r="AP35" i="9"/>
  <c r="AQ35" i="9"/>
  <c r="AR35" i="9"/>
  <c r="AS35" i="9"/>
  <c r="AT35" i="9"/>
  <c r="AU35" i="9"/>
  <c r="O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AG34" i="9"/>
  <c r="AH34" i="9"/>
  <c r="AI34" i="9"/>
  <c r="AJ34" i="9"/>
  <c r="AK34" i="9"/>
  <c r="AL34" i="9"/>
  <c r="AM34" i="9"/>
  <c r="AN34" i="9"/>
  <c r="AO34" i="9"/>
  <c r="AP34" i="9"/>
  <c r="AQ34" i="9"/>
  <c r="AR34" i="9"/>
  <c r="AS34" i="9"/>
  <c r="AT34" i="9"/>
  <c r="AU34" i="9"/>
  <c r="O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AH33" i="9"/>
  <c r="AI33" i="9"/>
  <c r="AJ33" i="9"/>
  <c r="AK33" i="9"/>
  <c r="AL33" i="9"/>
  <c r="AM33" i="9"/>
  <c r="AN33" i="9"/>
  <c r="AO33" i="9"/>
  <c r="AP33" i="9"/>
  <c r="AQ33" i="9"/>
  <c r="AR33" i="9"/>
  <c r="AS33" i="9"/>
  <c r="AT33" i="9"/>
  <c r="AU33" i="9"/>
  <c r="O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AI32" i="9"/>
  <c r="AJ32" i="9"/>
  <c r="AK32" i="9"/>
  <c r="AL32" i="9"/>
  <c r="AM32" i="9"/>
  <c r="AN32" i="9"/>
  <c r="AO32" i="9"/>
  <c r="AP32" i="9"/>
  <c r="AQ32" i="9"/>
  <c r="AR32" i="9"/>
  <c r="AS32" i="9"/>
  <c r="AT32" i="9"/>
  <c r="AU32" i="9"/>
  <c r="O31" i="9"/>
  <c r="S31" i="9"/>
  <c r="T31" i="9"/>
  <c r="U31" i="9"/>
  <c r="V31" i="9"/>
  <c r="W31" i="9"/>
  <c r="W52" i="9" s="1"/>
  <c r="X31" i="9"/>
  <c r="Y31" i="9"/>
  <c r="Z31" i="9"/>
  <c r="AA31" i="9"/>
  <c r="AB31" i="9"/>
  <c r="AC31" i="9"/>
  <c r="AD31" i="9"/>
  <c r="AE31" i="9"/>
  <c r="AF31" i="9"/>
  <c r="AG31" i="9"/>
  <c r="AH31" i="9"/>
  <c r="AI31" i="9"/>
  <c r="AI52" i="9" s="1"/>
  <c r="AJ31" i="9"/>
  <c r="AK31" i="9"/>
  <c r="AL31" i="9"/>
  <c r="AM31" i="9"/>
  <c r="AN31" i="9"/>
  <c r="AO31" i="9"/>
  <c r="AP31" i="9"/>
  <c r="AQ31" i="9"/>
  <c r="AR31" i="9"/>
  <c r="AS31" i="9"/>
  <c r="AT31" i="9"/>
  <c r="AU31" i="9"/>
  <c r="O30" i="9"/>
  <c r="S30" i="9"/>
  <c r="T30" i="9"/>
  <c r="U30" i="9"/>
  <c r="V30" i="9"/>
  <c r="W30" i="9"/>
  <c r="X30" i="9"/>
  <c r="Y30" i="9"/>
  <c r="Z30" i="9"/>
  <c r="AA30" i="9"/>
  <c r="AB30" i="9"/>
  <c r="AB52" i="9" s="1"/>
  <c r="AC30" i="9"/>
  <c r="AD30" i="9"/>
  <c r="AE30" i="9"/>
  <c r="AF30" i="9"/>
  <c r="AG30" i="9"/>
  <c r="AH30" i="9"/>
  <c r="AI30" i="9"/>
  <c r="AJ30" i="9"/>
  <c r="AK30" i="9"/>
  <c r="AL30" i="9"/>
  <c r="AM30" i="9"/>
  <c r="AN30" i="9"/>
  <c r="AN52" i="9" s="1"/>
  <c r="AO30" i="9"/>
  <c r="AP30" i="9"/>
  <c r="AQ30" i="9"/>
  <c r="AR30" i="9"/>
  <c r="AS30" i="9"/>
  <c r="AT30" i="9"/>
  <c r="AU30" i="9"/>
  <c r="AU52" i="9" s="1"/>
  <c r="AV28" i="9"/>
  <c r="AW28" i="9"/>
  <c r="AX28" i="9"/>
  <c r="AY28" i="9"/>
  <c r="O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AH13" i="9"/>
  <c r="AI13" i="9"/>
  <c r="AJ13" i="9"/>
  <c r="AK13" i="9"/>
  <c r="AL13" i="9"/>
  <c r="AM13" i="9"/>
  <c r="AN13" i="9"/>
  <c r="AO13" i="9"/>
  <c r="AP13" i="9"/>
  <c r="AQ13" i="9"/>
  <c r="AR13" i="9"/>
  <c r="AS13" i="9"/>
  <c r="AT13" i="9"/>
  <c r="AU13" i="9"/>
  <c r="O12" i="9"/>
  <c r="S12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AG12" i="9"/>
  <c r="AH12" i="9"/>
  <c r="AI12" i="9"/>
  <c r="AJ12" i="9"/>
  <c r="AK12" i="9"/>
  <c r="AL12" i="9"/>
  <c r="AM12" i="9"/>
  <c r="AN12" i="9"/>
  <c r="AO12" i="9"/>
  <c r="AP12" i="9"/>
  <c r="AQ12" i="9"/>
  <c r="AR12" i="9"/>
  <c r="AS12" i="9"/>
  <c r="AT12" i="9"/>
  <c r="AU12" i="9"/>
  <c r="O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AI11" i="9"/>
  <c r="AJ11" i="9"/>
  <c r="AK11" i="9"/>
  <c r="AL11" i="9"/>
  <c r="AM11" i="9"/>
  <c r="AN11" i="9"/>
  <c r="AO11" i="9"/>
  <c r="AP11" i="9"/>
  <c r="AQ11" i="9"/>
  <c r="AR11" i="9"/>
  <c r="AS11" i="9"/>
  <c r="AT11" i="9"/>
  <c r="AU11" i="9"/>
  <c r="O10" i="9"/>
  <c r="S10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AG10" i="9"/>
  <c r="AH10" i="9"/>
  <c r="AI10" i="9"/>
  <c r="AJ10" i="9"/>
  <c r="AK10" i="9"/>
  <c r="AL10" i="9"/>
  <c r="AM10" i="9"/>
  <c r="AN10" i="9"/>
  <c r="AO10" i="9"/>
  <c r="AP10" i="9"/>
  <c r="AQ10" i="9"/>
  <c r="AR10" i="9"/>
  <c r="AS10" i="9"/>
  <c r="AT10" i="9"/>
  <c r="AU10" i="9"/>
  <c r="O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H9" i="9"/>
  <c r="AI9" i="9"/>
  <c r="AJ9" i="9"/>
  <c r="AK9" i="9"/>
  <c r="AL9" i="9"/>
  <c r="AM9" i="9"/>
  <c r="AN9" i="9"/>
  <c r="AO9" i="9"/>
  <c r="AP9" i="9"/>
  <c r="AQ9" i="9"/>
  <c r="AR9" i="9"/>
  <c r="AS9" i="9"/>
  <c r="AT9" i="9"/>
  <c r="AU9" i="9"/>
  <c r="O8" i="9"/>
  <c r="S8" i="9"/>
  <c r="T8" i="9"/>
  <c r="U8" i="9"/>
  <c r="V8" i="9"/>
  <c r="W8" i="9"/>
  <c r="X8" i="9"/>
  <c r="Y8" i="9"/>
  <c r="Z8" i="9"/>
  <c r="AA8" i="9"/>
  <c r="AB8" i="9"/>
  <c r="AC8" i="9"/>
  <c r="AD8" i="9"/>
  <c r="AE8" i="9"/>
  <c r="AF8" i="9"/>
  <c r="AG8" i="9"/>
  <c r="AH8" i="9"/>
  <c r="AI8" i="9"/>
  <c r="AJ8" i="9"/>
  <c r="AK8" i="9"/>
  <c r="AL8" i="9"/>
  <c r="AM8" i="9"/>
  <c r="AN8" i="9"/>
  <c r="AO8" i="9"/>
  <c r="AP8" i="9"/>
  <c r="AQ8" i="9"/>
  <c r="AR8" i="9"/>
  <c r="AS8" i="9"/>
  <c r="AT8" i="9"/>
  <c r="AU8" i="9"/>
  <c r="O7" i="9"/>
  <c r="S7" i="9"/>
  <c r="T7" i="9"/>
  <c r="U7" i="9"/>
  <c r="V7" i="9"/>
  <c r="W7" i="9"/>
  <c r="X7" i="9"/>
  <c r="Y7" i="9"/>
  <c r="Z7" i="9"/>
  <c r="Z28" i="9" s="1"/>
  <c r="AA7" i="9"/>
  <c r="AB7" i="9"/>
  <c r="AC7" i="9"/>
  <c r="AD7" i="9"/>
  <c r="AE7" i="9"/>
  <c r="AF7" i="9"/>
  <c r="AG7" i="9"/>
  <c r="AH7" i="9"/>
  <c r="AI7" i="9"/>
  <c r="AJ7" i="9"/>
  <c r="AK7" i="9"/>
  <c r="AL7" i="9"/>
  <c r="AL28" i="9" s="1"/>
  <c r="AM7" i="9"/>
  <c r="AN7" i="9"/>
  <c r="AN28" i="9" s="1"/>
  <c r="AO7" i="9"/>
  <c r="AP7" i="9"/>
  <c r="AQ7" i="9"/>
  <c r="AR7" i="9"/>
  <c r="AS7" i="9"/>
  <c r="AT7" i="9"/>
  <c r="AU7" i="9"/>
  <c r="O6" i="9"/>
  <c r="S6" i="9"/>
  <c r="T6" i="9"/>
  <c r="T28" i="9" s="1"/>
  <c r="U6" i="9"/>
  <c r="U28" i="9" s="1"/>
  <c r="V6" i="9"/>
  <c r="V28" i="9" s="1"/>
  <c r="W6" i="9"/>
  <c r="X6" i="9"/>
  <c r="Y6" i="9"/>
  <c r="Z6" i="9"/>
  <c r="AA6" i="9"/>
  <c r="AB6" i="9"/>
  <c r="AC6" i="9"/>
  <c r="AD6" i="9"/>
  <c r="AE6" i="9"/>
  <c r="AF6" i="9"/>
  <c r="AF28" i="9" s="1"/>
  <c r="AG6" i="9"/>
  <c r="AG28" i="9" s="1"/>
  <c r="AH6" i="9"/>
  <c r="AH28" i="9" s="1"/>
  <c r="AI6" i="9"/>
  <c r="AI28" i="9" s="1"/>
  <c r="AJ6" i="9"/>
  <c r="AK6" i="9"/>
  <c r="AL6" i="9"/>
  <c r="AM6" i="9"/>
  <c r="AN6" i="9"/>
  <c r="AO6" i="9"/>
  <c r="AP6" i="9"/>
  <c r="AQ6" i="9"/>
  <c r="AR6" i="9"/>
  <c r="AR28" i="9" s="1"/>
  <c r="AS6" i="9"/>
  <c r="AS28" i="9" s="1"/>
  <c r="AT6" i="9"/>
  <c r="AT28" i="9" s="1"/>
  <c r="AU6" i="9"/>
  <c r="R231" i="9"/>
  <c r="R232" i="9"/>
  <c r="R201" i="9"/>
  <c r="X441" i="9"/>
  <c r="X442" i="9"/>
  <c r="X446" i="9"/>
  <c r="X439" i="9"/>
  <c r="X443" i="9"/>
  <c r="X447" i="9"/>
  <c r="R300" i="9"/>
  <c r="AD488" i="9"/>
  <c r="AD490" i="9"/>
  <c r="Y508" i="9" l="1"/>
  <c r="Z508" i="9"/>
  <c r="AK508" i="9"/>
  <c r="X508" i="9"/>
  <c r="Y484" i="9"/>
  <c r="X484" i="9"/>
  <c r="AS484" i="9"/>
  <c r="AS460" i="9"/>
  <c r="Z460" i="9"/>
  <c r="AQ460" i="9"/>
  <c r="AE460" i="9"/>
  <c r="R460" i="9"/>
  <c r="Y460" i="9"/>
  <c r="U460" i="9"/>
  <c r="AF460" i="9"/>
  <c r="Z388" i="9"/>
  <c r="AT340" i="9"/>
  <c r="AQ340" i="9"/>
  <c r="S340" i="9"/>
  <c r="AH340" i="9"/>
  <c r="AP340" i="9"/>
  <c r="AD340" i="9"/>
  <c r="AK340" i="9"/>
  <c r="Y340" i="9"/>
  <c r="AJ316" i="9"/>
  <c r="AU268" i="9"/>
  <c r="AT268" i="9"/>
  <c r="AH268" i="9"/>
  <c r="V268" i="9"/>
  <c r="AU196" i="9"/>
  <c r="AQ148" i="9"/>
  <c r="AK148" i="9"/>
  <c r="Y148" i="9"/>
  <c r="AP148" i="9"/>
  <c r="AD148" i="9"/>
  <c r="AO148" i="9"/>
  <c r="AN148" i="9"/>
  <c r="AB148" i="9"/>
  <c r="AC148" i="9"/>
  <c r="AM148" i="9"/>
  <c r="AA148" i="9"/>
  <c r="AC76" i="9"/>
  <c r="AN76" i="9"/>
  <c r="AT76" i="9"/>
  <c r="AM76" i="9"/>
  <c r="AA76" i="9"/>
  <c r="AB76" i="9"/>
  <c r="W28" i="9"/>
  <c r="X28" i="9"/>
  <c r="AC268" i="9"/>
  <c r="AQ508" i="9"/>
  <c r="V508" i="9"/>
  <c r="AT508" i="9"/>
  <c r="AN196" i="9"/>
  <c r="AB196" i="9"/>
  <c r="AK268" i="9"/>
  <c r="Y268" i="9"/>
  <c r="AQ268" i="9"/>
  <c r="AE268" i="9"/>
  <c r="S268" i="9"/>
  <c r="AR268" i="9"/>
  <c r="AM340" i="9"/>
  <c r="AA340" i="9"/>
  <c r="AO388" i="9"/>
  <c r="AU460" i="9"/>
  <c r="AM508" i="9"/>
  <c r="AS508" i="9"/>
  <c r="AP28" i="9"/>
  <c r="AD28" i="9"/>
  <c r="AS76" i="9"/>
  <c r="AF148" i="9"/>
  <c r="T148" i="9"/>
  <c r="AJ268" i="9"/>
  <c r="X268" i="9"/>
  <c r="AP268" i="9"/>
  <c r="AD268" i="9"/>
  <c r="AF316" i="9"/>
  <c r="AL340" i="9"/>
  <c r="Z340" i="9"/>
  <c r="AT460" i="9"/>
  <c r="AH460" i="9"/>
  <c r="AU484" i="9"/>
  <c r="AI484" i="9"/>
  <c r="V484" i="9"/>
  <c r="AL508" i="9"/>
  <c r="AE244" i="9"/>
  <c r="AE148" i="9"/>
  <c r="AG460" i="9"/>
  <c r="T244" i="9"/>
  <c r="AH52" i="9"/>
  <c r="AN124" i="9"/>
  <c r="AJ148" i="9"/>
  <c r="Z196" i="9"/>
  <c r="AO268" i="9"/>
  <c r="AE316" i="9"/>
  <c r="S316" i="9"/>
  <c r="AT484" i="9"/>
  <c r="AH484" i="9"/>
  <c r="U484" i="9"/>
  <c r="AN484" i="9"/>
  <c r="AA484" i="9"/>
  <c r="AQ76" i="9"/>
  <c r="S76" i="9"/>
  <c r="AO124" i="9"/>
  <c r="AC124" i="9"/>
  <c r="AU148" i="9"/>
  <c r="AI148" i="9"/>
  <c r="W148" i="9"/>
  <c r="AD172" i="9"/>
  <c r="AR220" i="9"/>
  <c r="T220" i="9"/>
  <c r="X340" i="9"/>
  <c r="AL460" i="9"/>
  <c r="S460" i="9"/>
  <c r="AG484" i="9"/>
  <c r="T484" i="9"/>
  <c r="AU28" i="9"/>
  <c r="S148" i="9"/>
  <c r="AC196" i="9"/>
  <c r="AF244" i="9"/>
  <c r="U508" i="9"/>
  <c r="AF76" i="9"/>
  <c r="X148" i="9"/>
  <c r="W268" i="9"/>
  <c r="AQ316" i="9"/>
  <c r="AM28" i="9"/>
  <c r="AT148" i="9"/>
  <c r="AI316" i="9"/>
  <c r="AK388" i="9"/>
  <c r="Y388" i="9"/>
  <c r="AQ388" i="9"/>
  <c r="R388" i="9"/>
  <c r="AK460" i="9"/>
  <c r="AI508" i="9"/>
  <c r="Y52" i="9"/>
  <c r="AC28" i="9"/>
  <c r="AB28" i="9"/>
  <c r="AR244" i="9"/>
  <c r="AO76" i="9"/>
  <c r="T76" i="9"/>
  <c r="AL196" i="9"/>
  <c r="AI268" i="9"/>
  <c r="AA28" i="9"/>
  <c r="AD76" i="9"/>
  <c r="AH148" i="9"/>
  <c r="AS52" i="9"/>
  <c r="AG52" i="9"/>
  <c r="U52" i="9"/>
  <c r="AI196" i="9"/>
  <c r="W196" i="9"/>
  <c r="AA220" i="9"/>
  <c r="AN244" i="9"/>
  <c r="AB244" i="9"/>
  <c r="V340" i="9"/>
  <c r="AJ388" i="9"/>
  <c r="X388" i="9"/>
  <c r="AP388" i="9"/>
  <c r="AD388" i="9"/>
  <c r="AJ460" i="9"/>
  <c r="W460" i="9"/>
  <c r="AK52" i="9"/>
  <c r="AO28" i="9"/>
  <c r="AK316" i="9"/>
  <c r="AE508" i="9"/>
  <c r="AU508" i="9"/>
  <c r="AT52" i="9"/>
  <c r="V148" i="9"/>
  <c r="V76" i="9"/>
  <c r="AL220" i="9"/>
  <c r="Z220" i="9"/>
  <c r="AS340" i="9"/>
  <c r="AG340" i="9"/>
  <c r="U340" i="9"/>
  <c r="AU388" i="9"/>
  <c r="AI388" i="9"/>
  <c r="W388" i="9"/>
  <c r="R176" i="9"/>
  <c r="R233" i="9"/>
  <c r="R86" i="9"/>
  <c r="R13" i="9"/>
  <c r="R12" i="9"/>
  <c r="R199" i="9"/>
  <c r="R283" i="9"/>
  <c r="R293" i="9"/>
  <c r="AR124" i="9"/>
  <c r="AQ220" i="9"/>
  <c r="AT316" i="9"/>
  <c r="AH316" i="9"/>
  <c r="V316" i="9"/>
  <c r="T124" i="9"/>
  <c r="AB220" i="9"/>
  <c r="AE414" i="9"/>
  <c r="AE436" i="9" s="1"/>
  <c r="R34" i="9"/>
  <c r="R276" i="9"/>
  <c r="R287" i="9"/>
  <c r="AG76" i="9"/>
  <c r="U76" i="9"/>
  <c r="X440" i="9"/>
  <c r="Z124" i="9"/>
  <c r="R200" i="9"/>
  <c r="R188" i="9"/>
  <c r="AP220" i="9"/>
  <c r="S220" i="9"/>
  <c r="AD487" i="9"/>
  <c r="X445" i="9"/>
  <c r="AD124" i="9"/>
  <c r="AF124" i="9"/>
  <c r="AN220" i="9"/>
  <c r="AG390" i="9"/>
  <c r="AG412" i="9" s="1"/>
  <c r="R229" i="9"/>
  <c r="AQ28" i="9"/>
  <c r="AE28" i="9"/>
  <c r="S28" i="9"/>
  <c r="AM124" i="9"/>
  <c r="AA124" i="9"/>
  <c r="AC172" i="9"/>
  <c r="AD492" i="9"/>
  <c r="AD486" i="9"/>
  <c r="X438" i="9"/>
  <c r="AK28" i="9"/>
  <c r="Y28" i="9"/>
  <c r="Z52" i="9"/>
  <c r="AR76" i="9"/>
  <c r="AM220" i="9"/>
  <c r="U316" i="9"/>
  <c r="AJ28" i="9"/>
  <c r="V52" i="9"/>
  <c r="AE76" i="9"/>
  <c r="AL172" i="9"/>
  <c r="U388" i="9"/>
  <c r="AL124" i="9"/>
  <c r="AB172" i="9"/>
  <c r="AG316" i="9"/>
  <c r="AD491" i="9"/>
  <c r="AJ52" i="9"/>
  <c r="X52" i="9"/>
  <c r="AA52" i="9"/>
  <c r="AK172" i="9"/>
  <c r="Y172" i="9"/>
  <c r="AQ172" i="9"/>
  <c r="S172" i="9"/>
  <c r="AS316" i="9"/>
  <c r="AD489" i="9"/>
  <c r="AH76" i="9"/>
  <c r="AK124" i="9"/>
  <c r="AP244" i="9"/>
  <c r="AD244" i="9"/>
  <c r="AS148" i="9"/>
  <c r="AG148" i="9"/>
  <c r="U148" i="9"/>
  <c r="AE172" i="9"/>
  <c r="AR316" i="9"/>
  <c r="T316" i="9"/>
  <c r="Z172" i="9"/>
  <c r="AA196" i="9"/>
  <c r="AO244" i="9"/>
  <c r="AC244" i="9"/>
  <c r="R222" i="9"/>
  <c r="AP316" i="9"/>
  <c r="AD316" i="9"/>
  <c r="AJ76" i="9"/>
  <c r="X76" i="9"/>
  <c r="AQ124" i="9"/>
  <c r="AE124" i="9"/>
  <c r="S124" i="9"/>
  <c r="X172" i="9"/>
  <c r="AM172" i="9"/>
  <c r="AK196" i="9"/>
  <c r="Y196" i="9"/>
  <c r="AM244" i="9"/>
  <c r="AA244" i="9"/>
  <c r="AQ244" i="9"/>
  <c r="S244" i="9"/>
  <c r="AN316" i="9"/>
  <c r="AB316" i="9"/>
  <c r="AO52" i="9"/>
  <c r="AC52" i="9"/>
  <c r="AP76" i="9"/>
  <c r="AP124" i="9"/>
  <c r="AJ196" i="9"/>
  <c r="X196" i="9"/>
  <c r="Z244" i="9"/>
  <c r="AU76" i="9"/>
  <c r="AI76" i="9"/>
  <c r="W76" i="9"/>
  <c r="AB124" i="9"/>
  <c r="AS196" i="9"/>
  <c r="AG196" i="9"/>
  <c r="U196" i="9"/>
  <c r="AL244" i="9"/>
  <c r="AO316" i="9"/>
  <c r="AC316" i="9"/>
  <c r="AJ244" i="9"/>
  <c r="X244" i="9"/>
  <c r="AR388" i="9"/>
  <c r="AF388" i="9"/>
  <c r="S388" i="9"/>
  <c r="AN388" i="9"/>
  <c r="AB388" i="9"/>
  <c r="AR52" i="9"/>
  <c r="AF52" i="9"/>
  <c r="T52" i="9"/>
  <c r="Y124" i="9"/>
  <c r="AO172" i="9"/>
  <c r="AS220" i="9"/>
  <c r="AG220" i="9"/>
  <c r="U220" i="9"/>
  <c r="AO220" i="9"/>
  <c r="AQ52" i="9"/>
  <c r="AE52" i="9"/>
  <c r="S52" i="9"/>
  <c r="AL148" i="9"/>
  <c r="Z148" i="9"/>
  <c r="AR148" i="9"/>
  <c r="AN172" i="9"/>
  <c r="AF220" i="9"/>
  <c r="AG268" i="9"/>
  <c r="U268" i="9"/>
  <c r="AP52" i="9"/>
  <c r="AD52" i="9"/>
  <c r="AA172" i="9"/>
  <c r="AP172" i="9"/>
  <c r="AO196" i="9"/>
  <c r="AF268" i="9"/>
  <c r="T268" i="9"/>
  <c r="AJ124" i="9"/>
  <c r="X124" i="9"/>
  <c r="AU172" i="9"/>
  <c r="AI172" i="9"/>
  <c r="W172" i="9"/>
  <c r="AI460" i="9"/>
  <c r="R30" i="9"/>
  <c r="AU124" i="9"/>
  <c r="AI124" i="9"/>
  <c r="W124" i="9"/>
  <c r="AT172" i="9"/>
  <c r="AH172" i="9"/>
  <c r="V172" i="9"/>
  <c r="AE220" i="9"/>
  <c r="AR484" i="9"/>
  <c r="AF484" i="9"/>
  <c r="AT124" i="9"/>
  <c r="AH124" i="9"/>
  <c r="V124" i="9"/>
  <c r="AS172" i="9"/>
  <c r="AG172" i="9"/>
  <c r="U172" i="9"/>
  <c r="AD220" i="9"/>
  <c r="AS124" i="9"/>
  <c r="AG124" i="9"/>
  <c r="U124" i="9"/>
  <c r="AR172" i="9"/>
  <c r="AF172" i="9"/>
  <c r="T172" i="9"/>
  <c r="AC220" i="9"/>
  <c r="AM196" i="9"/>
  <c r="AT220" i="9"/>
  <c r="AH220" i="9"/>
  <c r="V220" i="9"/>
  <c r="AU316" i="9"/>
  <c r="W316" i="9"/>
  <c r="V460" i="9"/>
  <c r="AP508" i="9"/>
  <c r="AC508" i="9"/>
  <c r="AT196" i="9"/>
  <c r="AH196" i="9"/>
  <c r="V196" i="9"/>
  <c r="AK244" i="9"/>
  <c r="Y244" i="9"/>
  <c r="AM316" i="9"/>
  <c r="AA316" i="9"/>
  <c r="AS388" i="9"/>
  <c r="AG388" i="9"/>
  <c r="AR460" i="9"/>
  <c r="AR196" i="9"/>
  <c r="AF196" i="9"/>
  <c r="T196" i="9"/>
  <c r="AU244" i="9"/>
  <c r="AI244" i="9"/>
  <c r="W244" i="9"/>
  <c r="Y316" i="9"/>
  <c r="AE388" i="9"/>
  <c r="AP460" i="9"/>
  <c r="AD460" i="9"/>
  <c r="AE484" i="9"/>
  <c r="R484" i="9"/>
  <c r="AH508" i="9"/>
  <c r="AQ196" i="9"/>
  <c r="AE196" i="9"/>
  <c r="S196" i="9"/>
  <c r="AK220" i="9"/>
  <c r="Y220" i="9"/>
  <c r="AT244" i="9"/>
  <c r="AH244" i="9"/>
  <c r="V244" i="9"/>
  <c r="AN268" i="9"/>
  <c r="AB268" i="9"/>
  <c r="X316" i="9"/>
  <c r="AO460" i="9"/>
  <c r="AC460" i="9"/>
  <c r="AP484" i="9"/>
  <c r="AD484" i="9"/>
  <c r="AG508" i="9"/>
  <c r="AP196" i="9"/>
  <c r="AD196" i="9"/>
  <c r="AJ220" i="9"/>
  <c r="X220" i="9"/>
  <c r="AS244" i="9"/>
  <c r="AG244" i="9"/>
  <c r="U244" i="9"/>
  <c r="AM268" i="9"/>
  <c r="AA268" i="9"/>
  <c r="AO340" i="9"/>
  <c r="AC388" i="9"/>
  <c r="AN460" i="9"/>
  <c r="AB460" i="9"/>
  <c r="S508" i="9"/>
  <c r="AU220" i="9"/>
  <c r="AI220" i="9"/>
  <c r="W220" i="9"/>
  <c r="AL268" i="9"/>
  <c r="Z268" i="9"/>
  <c r="AN340" i="9"/>
  <c r="R340" i="9"/>
  <c r="AM460" i="9"/>
  <c r="AA460" i="9"/>
  <c r="AJ508" i="9"/>
  <c r="AL316" i="9"/>
  <c r="Z316" i="9"/>
  <c r="AU340" i="9"/>
  <c r="AI340" i="9"/>
  <c r="W340" i="9"/>
  <c r="T508" i="9"/>
  <c r="AB508" i="9"/>
  <c r="AM388" i="9"/>
  <c r="AA388" i="9"/>
  <c r="AR508" i="9"/>
  <c r="AF508" i="9"/>
  <c r="AR340" i="9"/>
  <c r="AF340" i="9"/>
  <c r="T340" i="9"/>
  <c r="T460" i="9"/>
  <c r="R508" i="9"/>
  <c r="X444" i="9"/>
  <c r="AD494" i="9"/>
  <c r="T368" i="9"/>
  <c r="T366" i="9"/>
  <c r="R303" i="9"/>
  <c r="R302" i="9"/>
  <c r="R301" i="9"/>
  <c r="R187" i="9"/>
  <c r="R182" i="9"/>
  <c r="R157" i="9"/>
  <c r="R156" i="9"/>
  <c r="X460" i="9" l="1"/>
  <c r="R80" i="9"/>
  <c r="R286" i="9"/>
  <c r="R126" i="9"/>
  <c r="R78" i="9"/>
  <c r="T367" i="9"/>
  <c r="T388" i="9" s="1"/>
  <c r="R291" i="9"/>
  <c r="AD508" i="9"/>
  <c r="R174" i="9"/>
  <c r="R198" i="9"/>
  <c r="AC462" i="9"/>
  <c r="AC484" i="9" s="1"/>
  <c r="R155" i="9"/>
  <c r="R278" i="9"/>
  <c r="R294" i="9"/>
  <c r="R230" i="9"/>
  <c r="R11" i="9"/>
  <c r="R9" i="9" l="1"/>
  <c r="R33" i="9"/>
  <c r="R177" i="9"/>
  <c r="R248" i="9"/>
  <c r="R288" i="9"/>
  <c r="R299" i="9"/>
  <c r="R246" i="9" l="1"/>
  <c r="R251" i="9"/>
  <c r="R247" i="9"/>
  <c r="R249" i="9"/>
  <c r="R10" i="9"/>
  <c r="R250" i="9"/>
  <c r="R228" i="9"/>
  <c r="R244" i="9" s="1"/>
  <c r="R79" i="9"/>
  <c r="R31" i="9"/>
  <c r="R8" i="9"/>
  <c r="R273" i="9"/>
  <c r="R32" i="9"/>
  <c r="R277" i="9"/>
  <c r="R129" i="9"/>
  <c r="R282" i="9"/>
  <c r="R82" i="9" l="1"/>
  <c r="R285" i="9"/>
  <c r="R271" i="9"/>
  <c r="R55" i="9"/>
  <c r="R202" i="9"/>
  <c r="R270" i="9"/>
  <c r="R150" i="9"/>
  <c r="R161" i="9"/>
  <c r="R268" i="9"/>
  <c r="R209" i="9" l="1"/>
  <c r="R93" i="9"/>
  <c r="R57" i="9"/>
  <c r="R274" i="9"/>
  <c r="R178" i="9"/>
  <c r="R56" i="9"/>
  <c r="R94" i="9" l="1"/>
  <c r="R290" i="9"/>
  <c r="R91" i="9"/>
  <c r="R281" i="9"/>
  <c r="R84" i="9"/>
  <c r="R210" i="9"/>
  <c r="R61" i="9"/>
  <c r="R275" i="9"/>
  <c r="R298" i="9"/>
  <c r="R96" i="9"/>
  <c r="R85" i="9"/>
  <c r="R95" i="9"/>
  <c r="R54" i="9"/>
  <c r="R289" i="9"/>
  <c r="R284" i="9"/>
  <c r="R92" i="9"/>
  <c r="R88" i="9" l="1"/>
  <c r="R151" i="9"/>
  <c r="R272" i="9"/>
  <c r="R83" i="9"/>
  <c r="R97" i="9"/>
  <c r="R292" i="9"/>
  <c r="R280" i="9"/>
  <c r="R160" i="9"/>
  <c r="R130" i="9"/>
  <c r="R295" i="9"/>
  <c r="R279" i="9"/>
  <c r="R203" i="9" l="1"/>
  <c r="R184" i="9" l="1"/>
  <c r="R185" i="9"/>
  <c r="R154" i="9"/>
  <c r="R90" i="9"/>
  <c r="R124" i="9" s="1"/>
  <c r="R205" i="9" l="1"/>
  <c r="R204" i="9"/>
  <c r="R218" i="9"/>
  <c r="R186" i="9"/>
  <c r="R215" i="9"/>
  <c r="R59" i="9" l="1"/>
  <c r="R76" i="9" s="1"/>
  <c r="R158" i="9"/>
  <c r="R296" i="9"/>
  <c r="R316" i="9" s="1"/>
  <c r="R175" i="9"/>
  <c r="R196" i="9" s="1"/>
  <c r="R128" i="9"/>
  <c r="R148" i="9" s="1"/>
  <c r="R220" i="9"/>
  <c r="R342" i="9"/>
  <c r="R364" i="9" s="1"/>
  <c r="R159" i="9"/>
  <c r="R172" i="9" l="1"/>
  <c r="R35" i="9" l="1"/>
  <c r="R52" i="9" s="1"/>
  <c r="R6" i="9" l="1"/>
  <c r="R7" i="9"/>
  <c r="R28" i="9" l="1"/>
</calcChain>
</file>

<file path=xl/sharedStrings.xml><?xml version="1.0" encoding="utf-8"?>
<sst xmlns="http://schemas.openxmlformats.org/spreadsheetml/2006/main" count="999" uniqueCount="424">
  <si>
    <t>공사명 : 구미중학교 다목적강당 보수공사</t>
  </si>
  <si>
    <t>단위</t>
  </si>
  <si>
    <t>비고</t>
  </si>
  <si>
    <t>구분</t>
  </si>
  <si>
    <t>DS</t>
  </si>
  <si>
    <t>M3</t>
  </si>
  <si>
    <t/>
  </si>
  <si>
    <t>강화도어손잡이</t>
  </si>
  <si>
    <t>고급형</t>
  </si>
  <si>
    <t>개소</t>
  </si>
  <si>
    <t>강화유리</t>
  </si>
  <si>
    <t>투명, 8mm</t>
  </si>
  <si>
    <t>M2</t>
  </si>
  <si>
    <t>강화유리문(세이프)</t>
  </si>
  <si>
    <t xml:space="preserve">  900*2,100*12mm,투명,손보호,시공비포함</t>
  </si>
  <si>
    <t>1,000*2,100*12mm,투명,손보호,시공비포함</t>
  </si>
  <si>
    <t>M</t>
  </si>
  <si>
    <t>조</t>
  </si>
  <si>
    <t>경첩</t>
  </si>
  <si>
    <t>황동경첩, 3.0T*102*102mm</t>
  </si>
  <si>
    <t>금속제창호(관급)</t>
  </si>
  <si>
    <t>미서기창</t>
  </si>
  <si>
    <t>KG</t>
  </si>
  <si>
    <t>견적</t>
  </si>
  <si>
    <t>25413192</t>
  </si>
  <si>
    <t>방충망</t>
  </si>
  <si>
    <t>22822043</t>
  </si>
  <si>
    <t>커튼월</t>
  </si>
  <si>
    <t>25031128</t>
  </si>
  <si>
    <t>금속천장재</t>
  </si>
  <si>
    <t>300*600*0.4T,불연,[내진천장틀+시공비포함]</t>
  </si>
  <si>
    <t>금속흡음천장재</t>
  </si>
  <si>
    <t>300*600*0.4T,유공,[천장틀+시공비포함]</t>
  </si>
  <si>
    <t>내진보강천장틀</t>
  </si>
  <si>
    <t>M-BAR용, 시공비(마감재부착비)포함</t>
  </si>
  <si>
    <t>자재 32호</t>
  </si>
  <si>
    <t>농구대 철거</t>
  </si>
  <si>
    <t>벽부형</t>
  </si>
  <si>
    <t>농구라인마킹</t>
  </si>
  <si>
    <t>국제규격, 시공도</t>
  </si>
  <si>
    <t>코트</t>
  </si>
  <si>
    <t>단열시스템 세이프도어</t>
  </si>
  <si>
    <t xml:space="preserve">  900*2,100, 헤어라인/밀러,손보호,시공비포함</t>
  </si>
  <si>
    <t>1,000*2,100, 헤어라인/밀러,손보호,시공비포함</t>
  </si>
  <si>
    <t>도기질타일</t>
  </si>
  <si>
    <t>400*250</t>
  </si>
  <si>
    <t>맑은유리</t>
  </si>
  <si>
    <t>5mm</t>
  </si>
  <si>
    <t>모래</t>
  </si>
  <si>
    <t>도착도</t>
  </si>
  <si>
    <t>배구금구</t>
  </si>
  <si>
    <t>지주고정대,황동재커버,시공도</t>
  </si>
  <si>
    <t>배구라인마킹</t>
  </si>
  <si>
    <t>배구지주</t>
  </si>
  <si>
    <t>H190~243cm, 높이조절식</t>
  </si>
  <si>
    <t>대</t>
  </si>
  <si>
    <t>배드민턴금구</t>
  </si>
  <si>
    <t>배드민턴라인마킹</t>
  </si>
  <si>
    <t>벽부착농구대(관급)</t>
  </si>
  <si>
    <t>L180*W105*H305cm</t>
  </si>
  <si>
    <t>23050119</t>
  </si>
  <si>
    <t>복층유리</t>
  </si>
  <si>
    <t>로이,24mm(5CL+14Ar+5LE),MZT152</t>
  </si>
  <si>
    <t>로이,26mm(6LE+14Ar+6CL)</t>
  </si>
  <si>
    <t>KCC</t>
  </si>
  <si>
    <t>로이,28mm(6LE+16Ar+6CL)</t>
  </si>
  <si>
    <t>불연천장재</t>
  </si>
  <si>
    <t>불연천장재, 집텍스, 9.5*300*600mm</t>
  </si>
  <si>
    <t>비닐타일, 3*450*450mm, 데코타일</t>
  </si>
  <si>
    <t>삼중복층유리</t>
  </si>
  <si>
    <t>로이,43mm(5LE+14Ar+5CL+14Ar+5LE),SWS,MZT152</t>
  </si>
  <si>
    <t>미성코데코</t>
  </si>
  <si>
    <t>시멘트</t>
  </si>
  <si>
    <t>40KG</t>
  </si>
  <si>
    <t>포</t>
  </si>
  <si>
    <t>대구,30포</t>
  </si>
  <si>
    <t>매</t>
  </si>
  <si>
    <t>알루미늄시트패널</t>
  </si>
  <si>
    <t>평판,3T,불연,불소수지,[하지,시공비포함]</t>
  </si>
  <si>
    <t>옥상점검구 뚜껑</t>
  </si>
  <si>
    <t>1100*1000,스텐유압식,시공비포함</t>
  </si>
  <si>
    <t>유리안전필름</t>
  </si>
  <si>
    <t>4mil, 비산방지, 시공비포함</t>
  </si>
  <si>
    <t>자갈</t>
  </si>
  <si>
    <t>25mm, 도착도</t>
  </si>
  <si>
    <t>구미</t>
  </si>
  <si>
    <t>자기질타일</t>
  </si>
  <si>
    <t>300*300, 논스립</t>
  </si>
  <si>
    <t>준불연 충격안전매트(관급)</t>
  </si>
  <si>
    <t>50T, 현장설치도</t>
  </si>
  <si>
    <t>관급</t>
  </si>
  <si>
    <t>철강설</t>
  </si>
  <si>
    <t>철강설, 고철, 작업설부산물</t>
  </si>
  <si>
    <t>철강설, 스텐레스, 작업설부산물</t>
  </si>
  <si>
    <t>철강설, 알루미늄, 작업설부산물</t>
  </si>
  <si>
    <t>콘크리트벽돌</t>
  </si>
  <si>
    <t>콘크리트벽돌, 190*90*57mm</t>
  </si>
  <si>
    <t>스테인리스라운드, 10mm</t>
  </si>
  <si>
    <t>폴리우레아수지도막방수</t>
  </si>
  <si>
    <t>2mm</t>
  </si>
  <si>
    <t>3mm</t>
  </si>
  <si>
    <t>플로어링보드(관급)</t>
  </si>
  <si>
    <t>북미경질단풍나무,22mm*60*1800,UV도장</t>
  </si>
  <si>
    <t>25664747</t>
  </si>
  <si>
    <t>환기형 걸레받이</t>
  </si>
  <si>
    <t>라왕조합식, H90~100, 시공도</t>
  </si>
  <si>
    <t>공사장 주변의 통행안전관리대책 비용</t>
  </si>
  <si>
    <t>모든공사 / PE안전휀스 1.5×0.9, L=100M 기준</t>
  </si>
  <si>
    <t>경비  7호</t>
  </si>
  <si>
    <t>폐기물상차비</t>
  </si>
  <si>
    <t>건설폐재류</t>
  </si>
  <si>
    <t>톤</t>
  </si>
  <si>
    <t>경비  8호</t>
  </si>
  <si>
    <t>폐목재</t>
  </si>
  <si>
    <t>경비  9호</t>
  </si>
  <si>
    <t>폐합성수지류</t>
  </si>
  <si>
    <t>경비 10호</t>
  </si>
  <si>
    <t>혼합건설폐기물</t>
  </si>
  <si>
    <t>폐기물운반비</t>
  </si>
  <si>
    <t>건설폐재류,30km이하,덤프24톤</t>
  </si>
  <si>
    <t>폐목재,30km이하,암롤16톤</t>
  </si>
  <si>
    <t>폐합성수지류,30km이하,암롤16톤</t>
  </si>
  <si>
    <t>혼합폐기물,30km이하,암롤24톤</t>
  </si>
  <si>
    <t>폐기물처리비</t>
  </si>
  <si>
    <t>건설폐재류,(폐벽돌,폐기와,폐석재등)</t>
  </si>
  <si>
    <t>폐콘크리트</t>
  </si>
  <si>
    <t>혼합폐기물,(폐보드류등)</t>
  </si>
  <si>
    <t>혼합폐기물,(폐유리,폐타일,폐자기등)</t>
  </si>
  <si>
    <t>품질시험검사대행비</t>
  </si>
  <si>
    <t>외부기관 검사 수수료</t>
  </si>
  <si>
    <t>식</t>
  </si>
  <si>
    <t>구미교</t>
  </si>
  <si>
    <t>수  량</t>
  </si>
  <si>
    <t>단  가</t>
  </si>
  <si>
    <t>금   액</t>
  </si>
  <si>
    <t>손료요율</t>
  </si>
  <si>
    <t>손료구분</t>
  </si>
  <si>
    <t>적용구분</t>
  </si>
  <si>
    <t>합계구분</t>
  </si>
  <si>
    <t>품목구분</t>
  </si>
  <si>
    <t>조달코드</t>
  </si>
  <si>
    <t>기계경비</t>
  </si>
  <si>
    <t>합  계</t>
  </si>
  <si>
    <t>DS26</t>
  </si>
  <si>
    <t>DS25</t>
  </si>
  <si>
    <t>시멘트 운반비</t>
  </si>
  <si>
    <t>L:5km,덤프8톤</t>
  </si>
  <si>
    <t>재  료  비</t>
  </si>
  <si>
    <t>노  무  비</t>
  </si>
  <si>
    <t>경      비</t>
  </si>
  <si>
    <t>합      계</t>
  </si>
  <si>
    <t>강관 조립말비계(이동식)설치 및 해체</t>
  </si>
  <si>
    <t>26년상</t>
  </si>
  <si>
    <t>마루틀 설치</t>
  </si>
  <si>
    <t>벽체합판 설치</t>
  </si>
  <si>
    <t>자재별도</t>
  </si>
  <si>
    <t>흡음텍스 설치</t>
  </si>
  <si>
    <t>바닥</t>
  </si>
  <si>
    <t>콘크리트 인력비빔 타설</t>
  </si>
  <si>
    <t>루프드레인 설치</t>
  </si>
  <si>
    <t>금속 선홈통 설치</t>
  </si>
  <si>
    <t>와이어메시 바닥깔기</t>
  </si>
  <si>
    <t>경량천장철골틀 설치</t>
  </si>
  <si>
    <t>플로어힌지 설치</t>
  </si>
  <si>
    <t>일위150호</t>
  </si>
  <si>
    <t>일위151호</t>
  </si>
  <si>
    <t>일위152호</t>
  </si>
  <si>
    <t>일위153호</t>
  </si>
  <si>
    <t>일위154호</t>
  </si>
  <si>
    <t>일위155호</t>
  </si>
  <si>
    <t>일위156호</t>
  </si>
  <si>
    <t>일위157호</t>
  </si>
  <si>
    <t>일위158호</t>
  </si>
  <si>
    <t>일위159호</t>
  </si>
  <si>
    <t>일위160호</t>
  </si>
  <si>
    <t>일위161호</t>
  </si>
  <si>
    <t>일위162호</t>
  </si>
  <si>
    <t>일위163호</t>
  </si>
  <si>
    <t>일위164호</t>
  </si>
  <si>
    <t>일위165호</t>
  </si>
  <si>
    <t>일위166호</t>
  </si>
  <si>
    <t>일위167호</t>
  </si>
  <si>
    <t>일위168호</t>
  </si>
  <si>
    <t>일위169호</t>
  </si>
  <si>
    <t>일위170호</t>
  </si>
  <si>
    <t>일위171호</t>
  </si>
  <si>
    <t>일위174호</t>
  </si>
  <si>
    <t>일위175호</t>
  </si>
  <si>
    <t>일위176호</t>
  </si>
  <si>
    <t>일위177호</t>
  </si>
  <si>
    <t>창호 철거</t>
  </si>
  <si>
    <t>일위179호</t>
  </si>
  <si>
    <t>벽체합판 철거</t>
  </si>
  <si>
    <t>일위181호</t>
  </si>
  <si>
    <t>일위182호</t>
  </si>
  <si>
    <t>콘테이너형 가설사무소 설치 및 해체</t>
  </si>
  <si>
    <t>3.0*6.0m, 3개월</t>
  </si>
  <si>
    <t>콘테이너형 가설창고 설치 및 해체</t>
  </si>
  <si>
    <t>3.0*6.0m, 6개월</t>
  </si>
  <si>
    <t>높이 2m, 3개월</t>
  </si>
  <si>
    <t>시스템비계(내부)</t>
  </si>
  <si>
    <t>10.0m이하,3개월(발판1열)(계단설치해체비포함)</t>
  </si>
  <si>
    <t>시스템비계</t>
  </si>
  <si>
    <t>건축물보양 - 석재,테라조,타일</t>
  </si>
  <si>
    <t>보양지 붙이기</t>
  </si>
  <si>
    <t>건축물 현장정리</t>
  </si>
  <si>
    <t>개보수, 복합공정</t>
  </si>
  <si>
    <t>준공청소</t>
  </si>
  <si>
    <t>0.5B 벽돌쌓기</t>
  </si>
  <si>
    <t>3.6m 이하</t>
  </si>
  <si>
    <t>1.0B 벽돌쌓기</t>
  </si>
  <si>
    <t>3.6m 초과 ~ 7.2m 이하</t>
  </si>
  <si>
    <t>벽돌운반</t>
  </si>
  <si>
    <t>인력, 2층</t>
  </si>
  <si>
    <t>천매</t>
  </si>
  <si>
    <t>철근콘크리트인방</t>
  </si>
  <si>
    <t>200*200</t>
  </si>
  <si>
    <t>화강석 붙임(바닥)</t>
  </si>
  <si>
    <t>포천석,물갈기30mm,몰탈30mm</t>
  </si>
  <si>
    <t>화강석 붙임(걸레받이)</t>
  </si>
  <si>
    <t>마천석,물갈기,H100*18mm,몰탈18mm</t>
  </si>
  <si>
    <t>화강석 재료분리대</t>
  </si>
  <si>
    <t>포천석,물갈기,W200*50mm,몰탈30mm</t>
  </si>
  <si>
    <t>화강석 물갈기판</t>
  </si>
  <si>
    <t>포천석,물갈기,W120*30mm,몰탈30mm</t>
  </si>
  <si>
    <t>타일 압착 붙이기(바탕 55mm+압 5mm)</t>
  </si>
  <si>
    <t>바닥, 300*300(일반C, 백색줄눈)</t>
  </si>
  <si>
    <t>타일 떠붙이기(바탕18mm)</t>
  </si>
  <si>
    <t>벽, 400*250, 백색줄눈</t>
  </si>
  <si>
    <t>시스템마루틀 설치</t>
  </si>
  <si>
    <t>하부구조+내수합판+플로어링보드설치비포함</t>
  </si>
  <si>
    <t>견적일위</t>
  </si>
  <si>
    <t>미송,45*60,@400</t>
  </si>
  <si>
    <t>바닥합판 설치</t>
  </si>
  <si>
    <t>내수합판 12mm</t>
  </si>
  <si>
    <t>플로어링마루 설치</t>
  </si>
  <si>
    <t>무대계단 설치(900*900)</t>
  </si>
  <si>
    <t>라왕,(디딤판30t+챌판24t),레탄바니시</t>
  </si>
  <si>
    <t>안26</t>
  </si>
  <si>
    <t>무대계단 설치(1560*900)</t>
  </si>
  <si>
    <t>무대마구리 설치</t>
  </si>
  <si>
    <t>라왕,90*60,우레탄바니시</t>
  </si>
  <si>
    <t>내수합판,12.0T×1PLY</t>
  </si>
  <si>
    <t>준불연흡음패널 설치</t>
  </si>
  <si>
    <t>573*2400*8T, 라인타공</t>
  </si>
  <si>
    <t>미성26</t>
  </si>
  <si>
    <t>목재걸레받이 설치</t>
  </si>
  <si>
    <t>라왕,H90*24mm,우레탄바니시</t>
  </si>
  <si>
    <t>목재허리몰딩 설치</t>
  </si>
  <si>
    <t>라왕,W60*50mm,우레탄바니시</t>
  </si>
  <si>
    <t>목재창호몰딩 설치</t>
  </si>
  <si>
    <t>라왕,W55*45mm,우레탄바니시</t>
  </si>
  <si>
    <t>라왕,W80*45mm,우레탄바니시</t>
  </si>
  <si>
    <t>라왕,W100*45mm,우레탄바니시</t>
  </si>
  <si>
    <t>라왕,W165*45mm,우레탄바니시</t>
  </si>
  <si>
    <t>라왕,W400*45mm,우레탄바니시</t>
  </si>
  <si>
    <t>라왕,W465*45mm,우레탄바니시</t>
  </si>
  <si>
    <t>비닐타일 깔기</t>
  </si>
  <si>
    <t>12*300*600mm, 천장틀별도</t>
  </si>
  <si>
    <t>화장실칸막이 설치</t>
  </si>
  <si>
    <t>전면15T,측면20T(방수PB)</t>
  </si>
  <si>
    <t>세면대하부장 설치</t>
  </si>
  <si>
    <t>H600*15T</t>
  </si>
  <si>
    <t>바탕처리</t>
  </si>
  <si>
    <t>보통,바닥,[요철제거/홈메우기/불순물청소/퍼티작업포함]</t>
  </si>
  <si>
    <t>보통,수직부,[요철제거/홈메우기/불순물청소/퍼티작업포함]</t>
  </si>
  <si>
    <t>시멘트 액체방수</t>
  </si>
  <si>
    <t>벽</t>
  </si>
  <si>
    <t>수밀코킹(실리콘)</t>
  </si>
  <si>
    <t>10mm, 창호주위(양면)</t>
  </si>
  <si>
    <t>1:2:4, 무근구조물</t>
  </si>
  <si>
    <t>모르타르 바름(바닥)</t>
  </si>
  <si>
    <t>바닥, 150mm</t>
  </si>
  <si>
    <t>모르타르 바름(내벽)</t>
  </si>
  <si>
    <t>18mm(2회), 3.6m이하</t>
  </si>
  <si>
    <t>창호주위 모르타르 충전</t>
  </si>
  <si>
    <t>창호주위 발포우레탄 충전</t>
  </si>
  <si>
    <t>수직형, D75mm</t>
  </si>
  <si>
    <t>스테인리스, Ø100×1.2㎜</t>
  </si>
  <si>
    <t>#8-150*150</t>
  </si>
  <si>
    <t>무대철재틀 설치(H670)</t>
  </si>
  <si>
    <t>□50*50*2.1t,(동바리@1200*1200,멍에@1200)</t>
  </si>
  <si>
    <t>경량벽체철골틀 설치</t>
  </si>
  <si>
    <t>□30*25,@400</t>
  </si>
  <si>
    <t>미성</t>
  </si>
  <si>
    <t>M-BAR, H:1m미만.(기존인써트 사용)</t>
  </si>
  <si>
    <t>AL천장몰딩 설치</t>
  </si>
  <si>
    <t>W형, 15*15*15*15*1.0mm</t>
  </si>
  <si>
    <t>ㄷ형, 15*30*15*1.0mm</t>
  </si>
  <si>
    <t>재료분리대 설치(스텐)</t>
  </si>
  <si>
    <t>바닥, W30*H30*1.2T,(1.6T스틸보강)</t>
  </si>
  <si>
    <t>죠인트비드 설치</t>
  </si>
  <si>
    <t>아연도10mm</t>
  </si>
  <si>
    <t>타일코너비드 설치</t>
  </si>
  <si>
    <t>SSD - 1 (120*45*2.4T,단열바,헤어라인)</t>
  </si>
  <si>
    <t xml:space="preserve"> 3,950 * 3,350, 시공비포함</t>
  </si>
  <si>
    <t>SSD - 2 (120*45*2.4T,단열바,헤어라인)</t>
  </si>
  <si>
    <t xml:space="preserve"> 6,220 * 3,500, 시공비포함</t>
  </si>
  <si>
    <t>SSD - 3 (120*45*2.4T,단열바,헤어라인)</t>
  </si>
  <si>
    <t xml:space="preserve"> 5,350 * 2,550, 시공비포함</t>
  </si>
  <si>
    <t>SSD - 4 (100*50*1.2T,헤어라인)</t>
  </si>
  <si>
    <t xml:space="preserve"> 1,100 * 2,700</t>
  </si>
  <si>
    <t>SSD - 5 (100*50*1.2T,헤어라인)</t>
  </si>
  <si>
    <t xml:space="preserve"> 1,800 * 2,100</t>
  </si>
  <si>
    <t>P D - 1 (100mm,랩핑)</t>
  </si>
  <si>
    <t>P D - 2 (100mm,랩핑)</t>
  </si>
  <si>
    <t xml:space="preserve">   900 * 2,700</t>
  </si>
  <si>
    <t>P D - 3 (100mm,랩핑)</t>
  </si>
  <si>
    <t xml:space="preserve">   900 * 2,100</t>
  </si>
  <si>
    <t>AL 방범창</t>
  </si>
  <si>
    <t xml:space="preserve"> 2,250 * 2,300</t>
  </si>
  <si>
    <t xml:space="preserve"> 6,200 * 2,300</t>
  </si>
  <si>
    <t>K-8300, 강화유리문</t>
  </si>
  <si>
    <t>도어록 설치</t>
  </si>
  <si>
    <t>목재창호, 원통레버형</t>
  </si>
  <si>
    <t>창호유리설치 / 판유리</t>
  </si>
  <si>
    <t>유리두께 5mm 이하</t>
  </si>
  <si>
    <t>유리두께 9mm 이하</t>
  </si>
  <si>
    <t>창호유리 설치 / 복층유리</t>
  </si>
  <si>
    <t>유리두께 24mm 이하</t>
  </si>
  <si>
    <t>유리두께 28mm 이하</t>
  </si>
  <si>
    <t>창호유리 설치 / 복층유리(3중유리)</t>
  </si>
  <si>
    <t>유리두께 44mm 이하</t>
  </si>
  <si>
    <t>유리주위 코킹</t>
  </si>
  <si>
    <t>5*5, 실리콘, 양면</t>
  </si>
  <si>
    <t>걸레받이용페인트(붓칠)</t>
  </si>
  <si>
    <t>세라믹페인트, 2회, 친환경, (기존면 재도장)</t>
  </si>
  <si>
    <t>세라믹페인트, 2회, 친환경, (콘크리트/모르타르면)</t>
  </si>
  <si>
    <t>친환경 수성페인트(롤러칠)</t>
  </si>
  <si>
    <t>내벽, 2회, 1급 (기존콘크리트/모르타르면,재도장)</t>
  </si>
  <si>
    <t>내벽, 2회, 1급 (콘크리트/모르타르면)</t>
  </si>
  <si>
    <t>내천장, 2회, 1급 (기존콘크리트/모르타르면,재도장)</t>
  </si>
  <si>
    <t>본타일페인트칠(아크릴계)</t>
  </si>
  <si>
    <t>내벽 (콘크리트/모르타르면)</t>
  </si>
  <si>
    <t>콘크리트구조물 헐기(인력)</t>
  </si>
  <si>
    <t>소형브레이커(전기식), 철근</t>
  </si>
  <si>
    <t>소형브레이커(전기식), 무근</t>
  </si>
  <si>
    <t>조적벽 해체</t>
  </si>
  <si>
    <t>H=3.6m 이하</t>
  </si>
  <si>
    <t>석재판 철거</t>
  </si>
  <si>
    <t xml:space="preserve">타일 해체 </t>
  </si>
  <si>
    <t>압착붙이기, 접착붙이기, (바닥/벽)</t>
  </si>
  <si>
    <t>타일 해체</t>
  </si>
  <si>
    <t>떠붙이기, (벽)</t>
  </si>
  <si>
    <t>모르타르 철거</t>
  </si>
  <si>
    <t>마루틀 및 마루널 철거</t>
  </si>
  <si>
    <t>걸레받이 포함</t>
  </si>
  <si>
    <t>PVC계바닥재 해체</t>
  </si>
  <si>
    <t>벽체틀 철거</t>
  </si>
  <si>
    <t>목재</t>
  </si>
  <si>
    <t>석고판 해체</t>
  </si>
  <si>
    <t>천장</t>
  </si>
  <si>
    <t>고무안전리브 철거</t>
  </si>
  <si>
    <t>불연패널 철거</t>
  </si>
  <si>
    <t>DS24</t>
  </si>
  <si>
    <t>흡음보드 철거</t>
  </si>
  <si>
    <t>화장실칸막이 철거</t>
  </si>
  <si>
    <t>흡음텍스 해체</t>
  </si>
  <si>
    <t>열경화성수지천장재 철거</t>
  </si>
  <si>
    <t>경량천장철골틀 해체</t>
  </si>
  <si>
    <t>천장몰딩 철거</t>
  </si>
  <si>
    <t>AL</t>
  </si>
  <si>
    <t>커텐 및 블라인드 철거 후 재설치</t>
  </si>
  <si>
    <t>금속패널 철거</t>
  </si>
  <si>
    <t>판면</t>
  </si>
  <si>
    <t>샌드위치판넬 철거</t>
  </si>
  <si>
    <t>방범창 철거</t>
  </si>
  <si>
    <t xml:space="preserve"> 6,000 * 1,500, 재설치포함</t>
  </si>
  <si>
    <t>무대수납장 철거</t>
  </si>
  <si>
    <t>선홈통 철거</t>
  </si>
  <si>
    <t>구조물 컷팅</t>
  </si>
  <si>
    <t>내       역       서</t>
  </si>
  <si>
    <t>품      명</t>
  </si>
  <si>
    <t>규      격</t>
  </si>
  <si>
    <t>운반비</t>
  </si>
  <si>
    <t>작업부산물</t>
  </si>
  <si>
    <t>외주비</t>
  </si>
  <si>
    <t>장비비</t>
  </si>
  <si>
    <t>가설비</t>
  </si>
  <si>
    <t>잡비제외분</t>
  </si>
  <si>
    <t>사급자재대</t>
  </si>
  <si>
    <t>관급자재대</t>
  </si>
  <si>
    <t>관급자재비(도급자설치)</t>
  </si>
  <si>
    <t>관급자재비(관급자설치)</t>
  </si>
  <si>
    <t>품질관리비</t>
  </si>
  <si>
    <t>미확정설계공정(PS)</t>
  </si>
  <si>
    <t>건설기술진흥법안전관리비</t>
  </si>
  <si>
    <t>지정폐기물처리비</t>
  </si>
  <si>
    <t>사용자항목7</t>
  </si>
  <si>
    <t>사용자항목8</t>
  </si>
  <si>
    <t>사용자항목9</t>
  </si>
  <si>
    <t>사용자항목10</t>
  </si>
  <si>
    <t>사용자항목11</t>
  </si>
  <si>
    <t>사용자항목12</t>
  </si>
  <si>
    <t>사용자항목13</t>
  </si>
  <si>
    <t>사용자항목14</t>
  </si>
  <si>
    <t>사용자항목15</t>
  </si>
  <si>
    <t>사용자항목16</t>
  </si>
  <si>
    <t>사용자항목17</t>
  </si>
  <si>
    <t>사용자항목18</t>
  </si>
  <si>
    <t>사용자항목19</t>
  </si>
  <si>
    <t>간접재료비</t>
  </si>
  <si>
    <t>1. 건축공사 &gt; 1. 가설공사</t>
  </si>
  <si>
    <t>1. 건축공사 &gt; 2. 조적공사</t>
  </si>
  <si>
    <t>1. 건축공사 &gt; 3. 석공및타일공사</t>
  </si>
  <si>
    <t>1. 건축공사 &gt; 4. 목공사</t>
  </si>
  <si>
    <t>1. 건축공사 &gt; 5. 수장공사</t>
  </si>
  <si>
    <t>1. 건축공사 &gt; 6. 방수및미장공사</t>
  </si>
  <si>
    <t>1. 건축공사 &gt; 7. 홈통및금속공사</t>
  </si>
  <si>
    <t>1. 건축공사 &gt; 8. 창호공사</t>
  </si>
  <si>
    <t>1. 건축공사 &gt; 9. 유리공사</t>
  </si>
  <si>
    <t>1. 건축공사 &gt; 10. 도장및기타공사</t>
  </si>
  <si>
    <t>1. 건축공사 &gt; 11. 철거공사</t>
  </si>
  <si>
    <t>1. 건축공사 &gt; 12. 골재대</t>
  </si>
  <si>
    <t>1. 건축공사 &gt; 13. 운반공사</t>
  </si>
  <si>
    <t>1. 건축공사 &gt; 14. 작업부산물</t>
  </si>
  <si>
    <t>1. 건축공사 &gt; 15. 안전관리비(건설기술진흥법)</t>
  </si>
  <si>
    <t>1. 건축공사 &gt; 16. 품질관리비</t>
  </si>
  <si>
    <t>1. 건축공사 &gt; 17. 폐기물처리비</t>
  </si>
  <si>
    <t>1. 건축공사 &gt; 18. 관급자재비(도급자설치)</t>
  </si>
  <si>
    <t>조달수수료</t>
  </si>
  <si>
    <t>0.54%</t>
  </si>
  <si>
    <t>1. 건축공사 &gt; 19. 관급자재비(관급자설치)</t>
  </si>
  <si>
    <t>소계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</si>
</sst>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000000"/>
      <name val="맑은 고딕"/>
      <family val="2"/>
      <charset val="129"/>
      <scheme val="minor"/>
    </font>
    <font>
      <sz val="9"/>
      <color rgb="FF000080"/>
      <name val="굴림체"/>
      <family val="3"/>
      <charset val="129"/>
    </font>
    <font>
      <sz val="9"/>
      <color theme="1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applyFont="1" applyBorder="1" applyAlignment="1">
      <alignment horizontal="right" vertical="center" shrinkToFit="1"/>
    </xf>
    <xf numFmtId="0" fontId="6" fillId="0" borderId="1" xfId="0" quotePrefix="1" applyFont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7" fillId="2" borderId="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right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7" fillId="3" borderId="1" xfId="0" quotePrefix="1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left" vertical="center" shrinkToFit="1"/>
    </xf>
  </cellXfs>
  <cellStyles count="4">
    <cellStyle name="백분율 2" xfId="3" xr:uid="{8777D7A8-CA46-41C8-BA2C-DB852270FA3A}"/>
    <cellStyle name="쉼표 [0] 2" xfId="2" xr:uid="{671A8F58-CD4B-49B0-83C6-B8A3FED2C40D}"/>
    <cellStyle name="표준" xfId="0" builtinId="0"/>
    <cellStyle name="표준 2" xfId="1" xr:uid="{9AF460B1-6EC9-48D0-BA81-98C524834F23}"/>
  </cellStyles>
  <dxfs count="2">
    <dxf>
      <numFmt numFmtId="179" formatCode="#,###"/>
    </dxf>
    <dxf>
      <numFmt numFmtId="180" formatCode="#,##0.0####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D48ED-3126-487C-BD74-56FD4DF25A0C}">
  <sheetPr>
    <tabColor rgb="FFFFFFB7"/>
  </sheetPr>
  <dimension ref="A1:AY508"/>
  <sheetViews>
    <sheetView tabSelected="1" view="pageBreakPreview" zoomScaleNormal="100" zoomScaleSheetLayoutView="100" workbookViewId="0">
      <selection activeCell="A9" sqref="A9"/>
    </sheetView>
  </sheetViews>
  <sheetFormatPr defaultRowHeight="16.5" x14ac:dyDescent="0.3"/>
  <cols>
    <col min="1" max="2" width="30.625" style="3" customWidth="1"/>
    <col min="3" max="3" width="4.625" style="2" customWidth="1"/>
    <col min="4" max="4" width="8.625" style="4" customWidth="1"/>
    <col min="5" max="12" width="11.625" style="4" customWidth="1"/>
    <col min="13" max="13" width="9.625" style="4" customWidth="1"/>
    <col min="14" max="51" width="0" hidden="1" customWidth="1"/>
  </cols>
  <sheetData>
    <row r="1" spans="1:51" ht="30" customHeight="1" x14ac:dyDescent="0.3">
      <c r="A1" s="17" t="s">
        <v>371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51" ht="24.95" customHeight="1" x14ac:dyDescent="0.3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51" ht="24.95" customHeight="1" x14ac:dyDescent="0.3">
      <c r="A3" s="16" t="s">
        <v>372</v>
      </c>
      <c r="B3" s="16" t="s">
        <v>373</v>
      </c>
      <c r="C3" s="16" t="s">
        <v>1</v>
      </c>
      <c r="D3" s="16" t="s">
        <v>132</v>
      </c>
      <c r="E3" s="16" t="s">
        <v>147</v>
      </c>
      <c r="F3" s="16"/>
      <c r="G3" s="16" t="s">
        <v>148</v>
      </c>
      <c r="H3" s="16"/>
      <c r="I3" s="16" t="s">
        <v>149</v>
      </c>
      <c r="J3" s="16"/>
      <c r="K3" s="16" t="s">
        <v>150</v>
      </c>
      <c r="L3" s="16"/>
      <c r="M3" s="16" t="s">
        <v>2</v>
      </c>
    </row>
    <row r="4" spans="1:51" ht="24.95" customHeight="1" x14ac:dyDescent="0.3">
      <c r="A4" s="16"/>
      <c r="B4" s="16"/>
      <c r="C4" s="16"/>
      <c r="D4" s="16"/>
      <c r="E4" s="5" t="s">
        <v>133</v>
      </c>
      <c r="F4" s="5" t="s">
        <v>134</v>
      </c>
      <c r="G4" s="5" t="s">
        <v>133</v>
      </c>
      <c r="H4" s="5" t="s">
        <v>134</v>
      </c>
      <c r="I4" s="5" t="s">
        <v>133</v>
      </c>
      <c r="J4" s="5" t="s">
        <v>134</v>
      </c>
      <c r="K4" s="5" t="s">
        <v>133</v>
      </c>
      <c r="L4" s="5" t="s">
        <v>134</v>
      </c>
      <c r="M4" s="16"/>
      <c r="N4" t="s">
        <v>135</v>
      </c>
      <c r="O4" t="s">
        <v>136</v>
      </c>
      <c r="P4" t="s">
        <v>137</v>
      </c>
      <c r="Q4" t="s">
        <v>138</v>
      </c>
      <c r="R4" t="s">
        <v>141</v>
      </c>
      <c r="S4" t="s">
        <v>374</v>
      </c>
      <c r="T4" t="s">
        <v>375</v>
      </c>
      <c r="U4" t="s">
        <v>90</v>
      </c>
      <c r="V4" t="s">
        <v>376</v>
      </c>
      <c r="W4" t="s">
        <v>377</v>
      </c>
      <c r="X4" t="s">
        <v>123</v>
      </c>
      <c r="Y4" t="s">
        <v>378</v>
      </c>
      <c r="Z4" t="s">
        <v>379</v>
      </c>
      <c r="AA4" t="s">
        <v>380</v>
      </c>
      <c r="AB4" t="s">
        <v>381</v>
      </c>
      <c r="AC4" t="s">
        <v>382</v>
      </c>
      <c r="AD4" t="s">
        <v>383</v>
      </c>
      <c r="AE4" t="s">
        <v>384</v>
      </c>
      <c r="AF4" t="s">
        <v>385</v>
      </c>
      <c r="AG4" t="s">
        <v>386</v>
      </c>
      <c r="AH4" t="s">
        <v>387</v>
      </c>
      <c r="AI4" t="s">
        <v>388</v>
      </c>
      <c r="AJ4" t="s">
        <v>389</v>
      </c>
      <c r="AK4" t="s">
        <v>390</v>
      </c>
      <c r="AL4" t="s">
        <v>391</v>
      </c>
      <c r="AM4" t="s">
        <v>392</v>
      </c>
      <c r="AN4" t="s">
        <v>393</v>
      </c>
      <c r="AO4" t="s">
        <v>394</v>
      </c>
      <c r="AP4" t="s">
        <v>395</v>
      </c>
      <c r="AQ4" t="s">
        <v>396</v>
      </c>
      <c r="AR4" t="s">
        <v>397</v>
      </c>
      <c r="AS4" t="s">
        <v>398</v>
      </c>
      <c r="AT4" t="s">
        <v>399</v>
      </c>
      <c r="AU4" t="s">
        <v>400</v>
      </c>
      <c r="AV4" t="s">
        <v>401</v>
      </c>
      <c r="AW4" t="s">
        <v>139</v>
      </c>
      <c r="AX4" t="s">
        <v>140</v>
      </c>
      <c r="AY4" t="s">
        <v>3</v>
      </c>
    </row>
    <row r="5" spans="1:51" ht="24.95" customHeight="1" x14ac:dyDescent="0.3">
      <c r="A5" s="20" t="s">
        <v>402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51" ht="24.95" customHeight="1" x14ac:dyDescent="0.3">
      <c r="A6" s="7" t="s">
        <v>195</v>
      </c>
      <c r="B6" s="7" t="s">
        <v>196</v>
      </c>
      <c r="C6" s="6" t="s">
        <v>9</v>
      </c>
      <c r="D6" s="8">
        <v>1</v>
      </c>
      <c r="E6" s="8"/>
      <c r="F6" s="8"/>
      <c r="G6" s="8"/>
      <c r="H6" s="8"/>
      <c r="I6" s="8"/>
      <c r="J6" s="8"/>
      <c r="K6" s="8"/>
      <c r="L6" s="8"/>
      <c r="M6" s="9"/>
      <c r="O6" t="str">
        <f>""</f>
        <v/>
      </c>
      <c r="P6" s="1" t="s">
        <v>141</v>
      </c>
      <c r="Q6">
        <v>1</v>
      </c>
      <c r="R6">
        <f t="shared" ref="R6:R13" si="0">IF(P6="기계경비", J6, 0)</f>
        <v>0</v>
      </c>
      <c r="S6">
        <f t="shared" ref="S6:S13" si="1">IF(P6="운반비", L6, 0)</f>
        <v>0</v>
      </c>
      <c r="T6">
        <f t="shared" ref="T6:T13" si="2">IF(P6="작업부산물", F6, 0)</f>
        <v>0</v>
      </c>
      <c r="U6">
        <f t="shared" ref="U6:U13" si="3">IF(P6="관급", F6, 0)</f>
        <v>0</v>
      </c>
      <c r="V6">
        <f t="shared" ref="V6:V13" si="4">IF(P6="외주비", J6, 0)</f>
        <v>0</v>
      </c>
      <c r="W6">
        <f t="shared" ref="W6:W13" si="5">IF(P6="장비비", J6, 0)</f>
        <v>0</v>
      </c>
      <c r="X6">
        <f t="shared" ref="X6:X13" si="6">IF(P6="폐기물처리비", L6, 0)</f>
        <v>0</v>
      </c>
      <c r="Y6">
        <f t="shared" ref="Y6:Y13" si="7">IF(P6="가설비", J6, 0)</f>
        <v>0</v>
      </c>
      <c r="Z6">
        <f t="shared" ref="Z6:Z13" si="8">IF(P6="잡비제외분", F6, 0)</f>
        <v>0</v>
      </c>
      <c r="AA6">
        <f t="shared" ref="AA6:AA13" si="9">IF(P6="사급자재대", L6, 0)</f>
        <v>0</v>
      </c>
      <c r="AB6">
        <f t="shared" ref="AB6:AB13" si="10">IF(P6="관급자재대", L6, 0)</f>
        <v>0</v>
      </c>
      <c r="AC6">
        <f t="shared" ref="AC6:AC13" si="11">IF(P6="관급자재비(도급자설치)", L6, 0)</f>
        <v>0</v>
      </c>
      <c r="AD6">
        <f t="shared" ref="AD6:AD13" si="12">IF(P6="관급자재비(관급자설치)", L6, 0)</f>
        <v>0</v>
      </c>
      <c r="AE6">
        <f t="shared" ref="AE6:AE13" si="13">IF(P6="품질관리비", L6, 0)</f>
        <v>0</v>
      </c>
      <c r="AF6">
        <f t="shared" ref="AF6:AF13" si="14">IF(P6="미확정설계공정(PS)", L6, 0)</f>
        <v>0</v>
      </c>
      <c r="AG6">
        <f t="shared" ref="AG6:AG13" si="15">IF(P6="건설기술진흥법안전관리비", L6, 0)</f>
        <v>0</v>
      </c>
      <c r="AH6">
        <f t="shared" ref="AH6:AH13" si="16">IF(P6="지정폐기물처리비", L6, 0)</f>
        <v>0</v>
      </c>
      <c r="AI6">
        <f t="shared" ref="AI6:AI13" si="17">IF(P6="사용자항목7", L6, 0)</f>
        <v>0</v>
      </c>
      <c r="AJ6">
        <f t="shared" ref="AJ6:AJ13" si="18">IF(P6="사용자항목8", L6, 0)</f>
        <v>0</v>
      </c>
      <c r="AK6">
        <f t="shared" ref="AK6:AK13" si="19">IF(P6="사용자항목9", L6, 0)</f>
        <v>0</v>
      </c>
      <c r="AL6">
        <f t="shared" ref="AL6:AL13" si="20">IF(P6="사용자항목10", L6, 0)</f>
        <v>0</v>
      </c>
      <c r="AM6">
        <f t="shared" ref="AM6:AM13" si="21">IF(P6="사용자항목11", L6, 0)</f>
        <v>0</v>
      </c>
      <c r="AN6">
        <f t="shared" ref="AN6:AN13" si="22">IF(P6="사용자항목12", L6, 0)</f>
        <v>0</v>
      </c>
      <c r="AO6">
        <f t="shared" ref="AO6:AO13" si="23">IF(P6="사용자항목13", L6, 0)</f>
        <v>0</v>
      </c>
      <c r="AP6">
        <f t="shared" ref="AP6:AP13" si="24">IF(P6="사용자항목14", L6, 0)</f>
        <v>0</v>
      </c>
      <c r="AQ6">
        <f t="shared" ref="AQ6:AQ13" si="25">IF(P6="사용자항목15", L6, 0)</f>
        <v>0</v>
      </c>
      <c r="AR6">
        <f t="shared" ref="AR6:AR13" si="26">IF(P6="사용자항목16", L6, 0)</f>
        <v>0</v>
      </c>
      <c r="AS6">
        <f t="shared" ref="AS6:AS13" si="27">IF(P6="사용자항목17", L6, 0)</f>
        <v>0</v>
      </c>
      <c r="AT6">
        <f t="shared" ref="AT6:AT13" si="28">IF(P6="사용자항목18", L6, 0)</f>
        <v>0</v>
      </c>
      <c r="AU6">
        <f t="shared" ref="AU6:AU13" si="29">IF(P6="사용자항목19", L6, 0)</f>
        <v>0</v>
      </c>
      <c r="AY6" s="1" t="s">
        <v>152</v>
      </c>
    </row>
    <row r="7" spans="1:51" ht="24.95" customHeight="1" x14ac:dyDescent="0.3">
      <c r="A7" s="7" t="s">
        <v>197</v>
      </c>
      <c r="B7" s="7" t="s">
        <v>198</v>
      </c>
      <c r="C7" s="6" t="s">
        <v>9</v>
      </c>
      <c r="D7" s="8">
        <v>1</v>
      </c>
      <c r="E7" s="8"/>
      <c r="F7" s="8"/>
      <c r="G7" s="8"/>
      <c r="H7" s="8"/>
      <c r="I7" s="8"/>
      <c r="J7" s="8"/>
      <c r="K7" s="8"/>
      <c r="L7" s="8"/>
      <c r="M7" s="9"/>
      <c r="O7" t="str">
        <f>""</f>
        <v/>
      </c>
      <c r="P7" s="1" t="s">
        <v>141</v>
      </c>
      <c r="Q7">
        <v>1</v>
      </c>
      <c r="R7">
        <f t="shared" si="0"/>
        <v>0</v>
      </c>
      <c r="S7">
        <f t="shared" si="1"/>
        <v>0</v>
      </c>
      <c r="T7">
        <f t="shared" si="2"/>
        <v>0</v>
      </c>
      <c r="U7">
        <f t="shared" si="3"/>
        <v>0</v>
      </c>
      <c r="V7">
        <f t="shared" si="4"/>
        <v>0</v>
      </c>
      <c r="W7">
        <f t="shared" si="5"/>
        <v>0</v>
      </c>
      <c r="X7">
        <f t="shared" si="6"/>
        <v>0</v>
      </c>
      <c r="Y7">
        <f t="shared" si="7"/>
        <v>0</v>
      </c>
      <c r="Z7">
        <f t="shared" si="8"/>
        <v>0</v>
      </c>
      <c r="AA7">
        <f t="shared" si="9"/>
        <v>0</v>
      </c>
      <c r="AB7">
        <f t="shared" si="10"/>
        <v>0</v>
      </c>
      <c r="AC7">
        <f t="shared" si="11"/>
        <v>0</v>
      </c>
      <c r="AD7">
        <f t="shared" si="12"/>
        <v>0</v>
      </c>
      <c r="AE7">
        <f t="shared" si="13"/>
        <v>0</v>
      </c>
      <c r="AF7">
        <f t="shared" si="14"/>
        <v>0</v>
      </c>
      <c r="AG7">
        <f t="shared" si="15"/>
        <v>0</v>
      </c>
      <c r="AH7">
        <f t="shared" si="16"/>
        <v>0</v>
      </c>
      <c r="AI7">
        <f t="shared" si="17"/>
        <v>0</v>
      </c>
      <c r="AJ7">
        <f t="shared" si="18"/>
        <v>0</v>
      </c>
      <c r="AK7">
        <f t="shared" si="19"/>
        <v>0</v>
      </c>
      <c r="AL7">
        <f t="shared" si="20"/>
        <v>0</v>
      </c>
      <c r="AM7">
        <f t="shared" si="21"/>
        <v>0</v>
      </c>
      <c r="AN7">
        <f t="shared" si="22"/>
        <v>0</v>
      </c>
      <c r="AO7">
        <f t="shared" si="23"/>
        <v>0</v>
      </c>
      <c r="AP7">
        <f t="shared" si="24"/>
        <v>0</v>
      </c>
      <c r="AQ7">
        <f t="shared" si="25"/>
        <v>0</v>
      </c>
      <c r="AR7">
        <f t="shared" si="26"/>
        <v>0</v>
      </c>
      <c r="AS7">
        <f t="shared" si="27"/>
        <v>0</v>
      </c>
      <c r="AT7">
        <f t="shared" si="28"/>
        <v>0</v>
      </c>
      <c r="AU7">
        <f t="shared" si="29"/>
        <v>0</v>
      </c>
      <c r="AY7" s="1" t="s">
        <v>152</v>
      </c>
    </row>
    <row r="8" spans="1:51" ht="24.95" customHeight="1" x14ac:dyDescent="0.3">
      <c r="A8" s="7" t="s">
        <v>151</v>
      </c>
      <c r="B8" s="7" t="s">
        <v>199</v>
      </c>
      <c r="C8" s="6" t="s">
        <v>55</v>
      </c>
      <c r="D8" s="8">
        <v>1</v>
      </c>
      <c r="E8" s="8"/>
      <c r="F8" s="8"/>
      <c r="G8" s="8"/>
      <c r="H8" s="8"/>
      <c r="I8" s="8"/>
      <c r="J8" s="8"/>
      <c r="K8" s="8"/>
      <c r="L8" s="8"/>
      <c r="M8" s="9"/>
      <c r="O8" t="str">
        <f>""</f>
        <v/>
      </c>
      <c r="P8" s="1" t="s">
        <v>141</v>
      </c>
      <c r="Q8">
        <v>1</v>
      </c>
      <c r="R8">
        <f t="shared" si="0"/>
        <v>0</v>
      </c>
      <c r="S8">
        <f t="shared" si="1"/>
        <v>0</v>
      </c>
      <c r="T8">
        <f t="shared" si="2"/>
        <v>0</v>
      </c>
      <c r="U8">
        <f t="shared" si="3"/>
        <v>0</v>
      </c>
      <c r="V8">
        <f t="shared" si="4"/>
        <v>0</v>
      </c>
      <c r="W8">
        <f t="shared" si="5"/>
        <v>0</v>
      </c>
      <c r="X8">
        <f t="shared" si="6"/>
        <v>0</v>
      </c>
      <c r="Y8">
        <f t="shared" si="7"/>
        <v>0</v>
      </c>
      <c r="Z8">
        <f t="shared" si="8"/>
        <v>0</v>
      </c>
      <c r="AA8">
        <f t="shared" si="9"/>
        <v>0</v>
      </c>
      <c r="AB8">
        <f t="shared" si="10"/>
        <v>0</v>
      </c>
      <c r="AC8">
        <f t="shared" si="11"/>
        <v>0</v>
      </c>
      <c r="AD8">
        <f t="shared" si="12"/>
        <v>0</v>
      </c>
      <c r="AE8">
        <f t="shared" si="13"/>
        <v>0</v>
      </c>
      <c r="AF8">
        <f t="shared" si="14"/>
        <v>0</v>
      </c>
      <c r="AG8">
        <f t="shared" si="15"/>
        <v>0</v>
      </c>
      <c r="AH8">
        <f t="shared" si="16"/>
        <v>0</v>
      </c>
      <c r="AI8">
        <f t="shared" si="17"/>
        <v>0</v>
      </c>
      <c r="AJ8">
        <f t="shared" si="18"/>
        <v>0</v>
      </c>
      <c r="AK8">
        <f t="shared" si="19"/>
        <v>0</v>
      </c>
      <c r="AL8">
        <f t="shared" si="20"/>
        <v>0</v>
      </c>
      <c r="AM8">
        <f t="shared" si="21"/>
        <v>0</v>
      </c>
      <c r="AN8">
        <f t="shared" si="22"/>
        <v>0</v>
      </c>
      <c r="AO8">
        <f t="shared" si="23"/>
        <v>0</v>
      </c>
      <c r="AP8">
        <f t="shared" si="24"/>
        <v>0</v>
      </c>
      <c r="AQ8">
        <f t="shared" si="25"/>
        <v>0</v>
      </c>
      <c r="AR8">
        <f t="shared" si="26"/>
        <v>0</v>
      </c>
      <c r="AS8">
        <f t="shared" si="27"/>
        <v>0</v>
      </c>
      <c r="AT8">
        <f t="shared" si="28"/>
        <v>0</v>
      </c>
      <c r="AU8">
        <f t="shared" si="29"/>
        <v>0</v>
      </c>
      <c r="AY8" s="1" t="s">
        <v>152</v>
      </c>
    </row>
    <row r="9" spans="1:51" ht="24.95" customHeight="1" x14ac:dyDescent="0.3">
      <c r="A9" s="7" t="s">
        <v>200</v>
      </c>
      <c r="B9" s="7" t="s">
        <v>201</v>
      </c>
      <c r="C9" s="6" t="s">
        <v>12</v>
      </c>
      <c r="D9" s="8">
        <v>1178.0999999999999</v>
      </c>
      <c r="E9" s="8"/>
      <c r="F9" s="8"/>
      <c r="G9" s="8"/>
      <c r="H9" s="8"/>
      <c r="I9" s="8"/>
      <c r="J9" s="8"/>
      <c r="K9" s="8"/>
      <c r="L9" s="8"/>
      <c r="M9" s="9"/>
      <c r="O9" t="str">
        <f>""</f>
        <v/>
      </c>
      <c r="P9" s="1" t="s">
        <v>141</v>
      </c>
      <c r="Q9">
        <v>1</v>
      </c>
      <c r="R9">
        <f t="shared" si="0"/>
        <v>0</v>
      </c>
      <c r="S9">
        <f t="shared" si="1"/>
        <v>0</v>
      </c>
      <c r="T9">
        <f t="shared" si="2"/>
        <v>0</v>
      </c>
      <c r="U9">
        <f t="shared" si="3"/>
        <v>0</v>
      </c>
      <c r="V9">
        <f t="shared" si="4"/>
        <v>0</v>
      </c>
      <c r="W9">
        <f t="shared" si="5"/>
        <v>0</v>
      </c>
      <c r="X9">
        <f t="shared" si="6"/>
        <v>0</v>
      </c>
      <c r="Y9">
        <f t="shared" si="7"/>
        <v>0</v>
      </c>
      <c r="Z9">
        <f t="shared" si="8"/>
        <v>0</v>
      </c>
      <c r="AA9">
        <f t="shared" si="9"/>
        <v>0</v>
      </c>
      <c r="AB9">
        <f t="shared" si="10"/>
        <v>0</v>
      </c>
      <c r="AC9">
        <f t="shared" si="11"/>
        <v>0</v>
      </c>
      <c r="AD9">
        <f t="shared" si="12"/>
        <v>0</v>
      </c>
      <c r="AE9">
        <f t="shared" si="13"/>
        <v>0</v>
      </c>
      <c r="AF9">
        <f t="shared" si="14"/>
        <v>0</v>
      </c>
      <c r="AG9">
        <f t="shared" si="15"/>
        <v>0</v>
      </c>
      <c r="AH9">
        <f t="shared" si="16"/>
        <v>0</v>
      </c>
      <c r="AI9">
        <f t="shared" si="17"/>
        <v>0</v>
      </c>
      <c r="AJ9">
        <f t="shared" si="18"/>
        <v>0</v>
      </c>
      <c r="AK9">
        <f t="shared" si="19"/>
        <v>0</v>
      </c>
      <c r="AL9">
        <f t="shared" si="20"/>
        <v>0</v>
      </c>
      <c r="AM9">
        <f t="shared" si="21"/>
        <v>0</v>
      </c>
      <c r="AN9">
        <f t="shared" si="22"/>
        <v>0</v>
      </c>
      <c r="AO9">
        <f t="shared" si="23"/>
        <v>0</v>
      </c>
      <c r="AP9">
        <f t="shared" si="24"/>
        <v>0</v>
      </c>
      <c r="AQ9">
        <f t="shared" si="25"/>
        <v>0</v>
      </c>
      <c r="AR9">
        <f t="shared" si="26"/>
        <v>0</v>
      </c>
      <c r="AS9">
        <f t="shared" si="27"/>
        <v>0</v>
      </c>
      <c r="AT9">
        <f t="shared" si="28"/>
        <v>0</v>
      </c>
      <c r="AU9">
        <f t="shared" si="29"/>
        <v>0</v>
      </c>
      <c r="AY9" s="1" t="s">
        <v>152</v>
      </c>
    </row>
    <row r="10" spans="1:51" ht="24.95" customHeight="1" x14ac:dyDescent="0.3">
      <c r="A10" s="7" t="s">
        <v>202</v>
      </c>
      <c r="B10" s="7" t="s">
        <v>201</v>
      </c>
      <c r="C10" s="6" t="s">
        <v>12</v>
      </c>
      <c r="D10" s="8">
        <v>1058.8</v>
      </c>
      <c r="E10" s="8"/>
      <c r="F10" s="8"/>
      <c r="G10" s="8"/>
      <c r="H10" s="8"/>
      <c r="I10" s="8"/>
      <c r="J10" s="8"/>
      <c r="K10" s="8"/>
      <c r="L10" s="8"/>
      <c r="M10" s="9"/>
      <c r="O10" t="str">
        <f>""</f>
        <v/>
      </c>
      <c r="P10" s="1" t="s">
        <v>141</v>
      </c>
      <c r="Q10">
        <v>1</v>
      </c>
      <c r="R10">
        <f t="shared" si="0"/>
        <v>0</v>
      </c>
      <c r="S10">
        <f t="shared" si="1"/>
        <v>0</v>
      </c>
      <c r="T10">
        <f t="shared" si="2"/>
        <v>0</v>
      </c>
      <c r="U10">
        <f t="shared" si="3"/>
        <v>0</v>
      </c>
      <c r="V10">
        <f t="shared" si="4"/>
        <v>0</v>
      </c>
      <c r="W10">
        <f t="shared" si="5"/>
        <v>0</v>
      </c>
      <c r="X10">
        <f t="shared" si="6"/>
        <v>0</v>
      </c>
      <c r="Y10">
        <f t="shared" si="7"/>
        <v>0</v>
      </c>
      <c r="Z10">
        <f t="shared" si="8"/>
        <v>0</v>
      </c>
      <c r="AA10">
        <f t="shared" si="9"/>
        <v>0</v>
      </c>
      <c r="AB10">
        <f t="shared" si="10"/>
        <v>0</v>
      </c>
      <c r="AC10">
        <f t="shared" si="11"/>
        <v>0</v>
      </c>
      <c r="AD10">
        <f t="shared" si="12"/>
        <v>0</v>
      </c>
      <c r="AE10">
        <f t="shared" si="13"/>
        <v>0</v>
      </c>
      <c r="AF10">
        <f t="shared" si="14"/>
        <v>0</v>
      </c>
      <c r="AG10">
        <f t="shared" si="15"/>
        <v>0</v>
      </c>
      <c r="AH10">
        <f t="shared" si="16"/>
        <v>0</v>
      </c>
      <c r="AI10">
        <f t="shared" si="17"/>
        <v>0</v>
      </c>
      <c r="AJ10">
        <f t="shared" si="18"/>
        <v>0</v>
      </c>
      <c r="AK10">
        <f t="shared" si="19"/>
        <v>0</v>
      </c>
      <c r="AL10">
        <f t="shared" si="20"/>
        <v>0</v>
      </c>
      <c r="AM10">
        <f t="shared" si="21"/>
        <v>0</v>
      </c>
      <c r="AN10">
        <f t="shared" si="22"/>
        <v>0</v>
      </c>
      <c r="AO10">
        <f t="shared" si="23"/>
        <v>0</v>
      </c>
      <c r="AP10">
        <f t="shared" si="24"/>
        <v>0</v>
      </c>
      <c r="AQ10">
        <f t="shared" si="25"/>
        <v>0</v>
      </c>
      <c r="AR10">
        <f t="shared" si="26"/>
        <v>0</v>
      </c>
      <c r="AS10">
        <f t="shared" si="27"/>
        <v>0</v>
      </c>
      <c r="AT10">
        <f t="shared" si="28"/>
        <v>0</v>
      </c>
      <c r="AU10">
        <f t="shared" si="29"/>
        <v>0</v>
      </c>
      <c r="AY10" s="1" t="s">
        <v>152</v>
      </c>
    </row>
    <row r="11" spans="1:51" ht="24.95" customHeight="1" x14ac:dyDescent="0.3">
      <c r="A11" s="7" t="s">
        <v>203</v>
      </c>
      <c r="B11" s="7" t="s">
        <v>204</v>
      </c>
      <c r="C11" s="6" t="s">
        <v>12</v>
      </c>
      <c r="D11" s="8">
        <v>18.899999999999999</v>
      </c>
      <c r="E11" s="8"/>
      <c r="F11" s="8"/>
      <c r="G11" s="8"/>
      <c r="H11" s="8"/>
      <c r="I11" s="8"/>
      <c r="J11" s="8"/>
      <c r="K11" s="8"/>
      <c r="L11" s="8"/>
      <c r="M11" s="9"/>
      <c r="O11" t="str">
        <f>""</f>
        <v/>
      </c>
      <c r="P11" s="1" t="s">
        <v>141</v>
      </c>
      <c r="Q11">
        <v>1</v>
      </c>
      <c r="R11">
        <f t="shared" si="0"/>
        <v>0</v>
      </c>
      <c r="S11">
        <f t="shared" si="1"/>
        <v>0</v>
      </c>
      <c r="T11">
        <f t="shared" si="2"/>
        <v>0</v>
      </c>
      <c r="U11">
        <f t="shared" si="3"/>
        <v>0</v>
      </c>
      <c r="V11">
        <f t="shared" si="4"/>
        <v>0</v>
      </c>
      <c r="W11">
        <f t="shared" si="5"/>
        <v>0</v>
      </c>
      <c r="X11">
        <f t="shared" si="6"/>
        <v>0</v>
      </c>
      <c r="Y11">
        <f t="shared" si="7"/>
        <v>0</v>
      </c>
      <c r="Z11">
        <f t="shared" si="8"/>
        <v>0</v>
      </c>
      <c r="AA11">
        <f t="shared" si="9"/>
        <v>0</v>
      </c>
      <c r="AB11">
        <f t="shared" si="10"/>
        <v>0</v>
      </c>
      <c r="AC11">
        <f t="shared" si="11"/>
        <v>0</v>
      </c>
      <c r="AD11">
        <f t="shared" si="12"/>
        <v>0</v>
      </c>
      <c r="AE11">
        <f t="shared" si="13"/>
        <v>0</v>
      </c>
      <c r="AF11">
        <f t="shared" si="14"/>
        <v>0</v>
      </c>
      <c r="AG11">
        <f t="shared" si="15"/>
        <v>0</v>
      </c>
      <c r="AH11">
        <f t="shared" si="16"/>
        <v>0</v>
      </c>
      <c r="AI11">
        <f t="shared" si="17"/>
        <v>0</v>
      </c>
      <c r="AJ11">
        <f t="shared" si="18"/>
        <v>0</v>
      </c>
      <c r="AK11">
        <f t="shared" si="19"/>
        <v>0</v>
      </c>
      <c r="AL11">
        <f t="shared" si="20"/>
        <v>0</v>
      </c>
      <c r="AM11">
        <f t="shared" si="21"/>
        <v>0</v>
      </c>
      <c r="AN11">
        <f t="shared" si="22"/>
        <v>0</v>
      </c>
      <c r="AO11">
        <f t="shared" si="23"/>
        <v>0</v>
      </c>
      <c r="AP11">
        <f t="shared" si="24"/>
        <v>0</v>
      </c>
      <c r="AQ11">
        <f t="shared" si="25"/>
        <v>0</v>
      </c>
      <c r="AR11">
        <f t="shared" si="26"/>
        <v>0</v>
      </c>
      <c r="AS11">
        <f t="shared" si="27"/>
        <v>0</v>
      </c>
      <c r="AT11">
        <f t="shared" si="28"/>
        <v>0</v>
      </c>
      <c r="AU11">
        <f t="shared" si="29"/>
        <v>0</v>
      </c>
      <c r="AY11" s="1" t="s">
        <v>152</v>
      </c>
    </row>
    <row r="12" spans="1:51" ht="24.95" customHeight="1" x14ac:dyDescent="0.3">
      <c r="A12" s="7" t="s">
        <v>205</v>
      </c>
      <c r="B12" s="7" t="s">
        <v>206</v>
      </c>
      <c r="C12" s="6" t="s">
        <v>12</v>
      </c>
      <c r="D12" s="8">
        <v>990</v>
      </c>
      <c r="E12" s="8"/>
      <c r="F12" s="8"/>
      <c r="G12" s="8"/>
      <c r="H12" s="8"/>
      <c r="I12" s="8"/>
      <c r="J12" s="8"/>
      <c r="K12" s="8"/>
      <c r="L12" s="8"/>
      <c r="M12" s="9"/>
      <c r="O12" t="str">
        <f>""</f>
        <v/>
      </c>
      <c r="P12" s="1" t="s">
        <v>141</v>
      </c>
      <c r="Q12">
        <v>1</v>
      </c>
      <c r="R12">
        <f t="shared" si="0"/>
        <v>0</v>
      </c>
      <c r="S12">
        <f t="shared" si="1"/>
        <v>0</v>
      </c>
      <c r="T12">
        <f t="shared" si="2"/>
        <v>0</v>
      </c>
      <c r="U12">
        <f t="shared" si="3"/>
        <v>0</v>
      </c>
      <c r="V12">
        <f t="shared" si="4"/>
        <v>0</v>
      </c>
      <c r="W12">
        <f t="shared" si="5"/>
        <v>0</v>
      </c>
      <c r="X12">
        <f t="shared" si="6"/>
        <v>0</v>
      </c>
      <c r="Y12">
        <f t="shared" si="7"/>
        <v>0</v>
      </c>
      <c r="Z12">
        <f t="shared" si="8"/>
        <v>0</v>
      </c>
      <c r="AA12">
        <f t="shared" si="9"/>
        <v>0</v>
      </c>
      <c r="AB12">
        <f t="shared" si="10"/>
        <v>0</v>
      </c>
      <c r="AC12">
        <f t="shared" si="11"/>
        <v>0</v>
      </c>
      <c r="AD12">
        <f t="shared" si="12"/>
        <v>0</v>
      </c>
      <c r="AE12">
        <f t="shared" si="13"/>
        <v>0</v>
      </c>
      <c r="AF12">
        <f t="shared" si="14"/>
        <v>0</v>
      </c>
      <c r="AG12">
        <f t="shared" si="15"/>
        <v>0</v>
      </c>
      <c r="AH12">
        <f t="shared" si="16"/>
        <v>0</v>
      </c>
      <c r="AI12">
        <f t="shared" si="17"/>
        <v>0</v>
      </c>
      <c r="AJ12">
        <f t="shared" si="18"/>
        <v>0</v>
      </c>
      <c r="AK12">
        <f t="shared" si="19"/>
        <v>0</v>
      </c>
      <c r="AL12">
        <f t="shared" si="20"/>
        <v>0</v>
      </c>
      <c r="AM12">
        <f t="shared" si="21"/>
        <v>0</v>
      </c>
      <c r="AN12">
        <f t="shared" si="22"/>
        <v>0</v>
      </c>
      <c r="AO12">
        <f t="shared" si="23"/>
        <v>0</v>
      </c>
      <c r="AP12">
        <f t="shared" si="24"/>
        <v>0</v>
      </c>
      <c r="AQ12">
        <f t="shared" si="25"/>
        <v>0</v>
      </c>
      <c r="AR12">
        <f t="shared" si="26"/>
        <v>0</v>
      </c>
      <c r="AS12">
        <f t="shared" si="27"/>
        <v>0</v>
      </c>
      <c r="AT12">
        <f t="shared" si="28"/>
        <v>0</v>
      </c>
      <c r="AU12">
        <f t="shared" si="29"/>
        <v>0</v>
      </c>
    </row>
    <row r="13" spans="1:51" ht="24.95" customHeight="1" x14ac:dyDescent="0.3">
      <c r="A13" s="7" t="s">
        <v>207</v>
      </c>
      <c r="B13" s="11"/>
      <c r="C13" s="6" t="s">
        <v>12</v>
      </c>
      <c r="D13" s="8">
        <v>990</v>
      </c>
      <c r="E13" s="8"/>
      <c r="F13" s="8"/>
      <c r="G13" s="8"/>
      <c r="H13" s="8"/>
      <c r="I13" s="8"/>
      <c r="J13" s="8"/>
      <c r="K13" s="8"/>
      <c r="L13" s="8"/>
      <c r="M13" s="9"/>
      <c r="O13" t="str">
        <f>""</f>
        <v/>
      </c>
      <c r="P13" s="1" t="s">
        <v>141</v>
      </c>
      <c r="Q13">
        <v>1</v>
      </c>
      <c r="R13">
        <f t="shared" si="0"/>
        <v>0</v>
      </c>
      <c r="S13">
        <f t="shared" si="1"/>
        <v>0</v>
      </c>
      <c r="T13">
        <f t="shared" si="2"/>
        <v>0</v>
      </c>
      <c r="U13">
        <f t="shared" si="3"/>
        <v>0</v>
      </c>
      <c r="V13">
        <f t="shared" si="4"/>
        <v>0</v>
      </c>
      <c r="W13">
        <f t="shared" si="5"/>
        <v>0</v>
      </c>
      <c r="X13">
        <f t="shared" si="6"/>
        <v>0</v>
      </c>
      <c r="Y13">
        <f t="shared" si="7"/>
        <v>0</v>
      </c>
      <c r="Z13">
        <f t="shared" si="8"/>
        <v>0</v>
      </c>
      <c r="AA13">
        <f t="shared" si="9"/>
        <v>0</v>
      </c>
      <c r="AB13">
        <f t="shared" si="10"/>
        <v>0</v>
      </c>
      <c r="AC13">
        <f t="shared" si="11"/>
        <v>0</v>
      </c>
      <c r="AD13">
        <f t="shared" si="12"/>
        <v>0</v>
      </c>
      <c r="AE13">
        <f t="shared" si="13"/>
        <v>0</v>
      </c>
      <c r="AF13">
        <f t="shared" si="14"/>
        <v>0</v>
      </c>
      <c r="AG13">
        <f t="shared" si="15"/>
        <v>0</v>
      </c>
      <c r="AH13">
        <f t="shared" si="16"/>
        <v>0</v>
      </c>
      <c r="AI13">
        <f t="shared" si="17"/>
        <v>0</v>
      </c>
      <c r="AJ13">
        <f t="shared" si="18"/>
        <v>0</v>
      </c>
      <c r="AK13">
        <f t="shared" si="19"/>
        <v>0</v>
      </c>
      <c r="AL13">
        <f t="shared" si="20"/>
        <v>0</v>
      </c>
      <c r="AM13">
        <f t="shared" si="21"/>
        <v>0</v>
      </c>
      <c r="AN13">
        <f t="shared" si="22"/>
        <v>0</v>
      </c>
      <c r="AO13">
        <f t="shared" si="23"/>
        <v>0</v>
      </c>
      <c r="AP13">
        <f t="shared" si="24"/>
        <v>0</v>
      </c>
      <c r="AQ13">
        <f t="shared" si="25"/>
        <v>0</v>
      </c>
      <c r="AR13">
        <f t="shared" si="26"/>
        <v>0</v>
      </c>
      <c r="AS13">
        <f t="shared" si="27"/>
        <v>0</v>
      </c>
      <c r="AT13">
        <f t="shared" si="28"/>
        <v>0</v>
      </c>
      <c r="AU13">
        <f t="shared" si="29"/>
        <v>0</v>
      </c>
    </row>
    <row r="14" spans="1:51" ht="24.95" customHeight="1" x14ac:dyDescent="0.3">
      <c r="A14" s="11"/>
      <c r="B14" s="11"/>
      <c r="C14" s="10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51" ht="24.95" customHeight="1" x14ac:dyDescent="0.3">
      <c r="A15" s="11"/>
      <c r="B15" s="11"/>
      <c r="C15" s="10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51" ht="24.95" customHeight="1" x14ac:dyDescent="0.3">
      <c r="A16" s="11"/>
      <c r="B16" s="11"/>
      <c r="C16" s="10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51" ht="24.95" customHeight="1" x14ac:dyDescent="0.3">
      <c r="A17" s="11"/>
      <c r="B17" s="11"/>
      <c r="C17" s="10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51" ht="24.95" customHeight="1" x14ac:dyDescent="0.3">
      <c r="A18" s="11"/>
      <c r="B18" s="11"/>
      <c r="C18" s="10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51" ht="24.95" customHeight="1" x14ac:dyDescent="0.3">
      <c r="A19" s="11"/>
      <c r="B19" s="11"/>
      <c r="C19" s="10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51" ht="24.95" customHeight="1" x14ac:dyDescent="0.3">
      <c r="A20" s="11"/>
      <c r="B20" s="11"/>
      <c r="C20" s="10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51" ht="24.95" customHeight="1" x14ac:dyDescent="0.3">
      <c r="A21" s="11"/>
      <c r="B21" s="11"/>
      <c r="C21" s="10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51" ht="24.95" customHeight="1" x14ac:dyDescent="0.3">
      <c r="A22" s="11"/>
      <c r="B22" s="11"/>
      <c r="C22" s="10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51" ht="24.95" customHeight="1" x14ac:dyDescent="0.3">
      <c r="A23" s="11"/>
      <c r="B23" s="11"/>
      <c r="C23" s="10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51" ht="24.95" customHeight="1" x14ac:dyDescent="0.3">
      <c r="A24" s="11"/>
      <c r="B24" s="11"/>
      <c r="C24" s="10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51" ht="24.95" customHeight="1" x14ac:dyDescent="0.3">
      <c r="A25" s="11"/>
      <c r="B25" s="11"/>
      <c r="C25" s="10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51" ht="24.95" customHeight="1" x14ac:dyDescent="0.3">
      <c r="A26" s="11"/>
      <c r="B26" s="11"/>
      <c r="C26" s="10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51" ht="24.95" customHeight="1" x14ac:dyDescent="0.3">
      <c r="A27" s="11"/>
      <c r="B27" s="11"/>
      <c r="C27" s="10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51" ht="24.95" customHeight="1" x14ac:dyDescent="0.3">
      <c r="A28" s="12" t="s">
        <v>142</v>
      </c>
      <c r="B28" s="13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R28">
        <f t="shared" ref="R28:AY28" si="30">ROUNDDOWN(SUM(R6:R13), 0)</f>
        <v>0</v>
      </c>
      <c r="S28">
        <f t="shared" si="30"/>
        <v>0</v>
      </c>
      <c r="T28">
        <f t="shared" si="30"/>
        <v>0</v>
      </c>
      <c r="U28">
        <f t="shared" si="30"/>
        <v>0</v>
      </c>
      <c r="V28">
        <f t="shared" si="30"/>
        <v>0</v>
      </c>
      <c r="W28">
        <f t="shared" si="30"/>
        <v>0</v>
      </c>
      <c r="X28">
        <f t="shared" si="30"/>
        <v>0</v>
      </c>
      <c r="Y28">
        <f t="shared" si="30"/>
        <v>0</v>
      </c>
      <c r="Z28">
        <f t="shared" si="30"/>
        <v>0</v>
      </c>
      <c r="AA28">
        <f t="shared" si="30"/>
        <v>0</v>
      </c>
      <c r="AB28">
        <f t="shared" si="30"/>
        <v>0</v>
      </c>
      <c r="AC28">
        <f t="shared" si="30"/>
        <v>0</v>
      </c>
      <c r="AD28">
        <f t="shared" si="30"/>
        <v>0</v>
      </c>
      <c r="AE28">
        <f t="shared" si="30"/>
        <v>0</v>
      </c>
      <c r="AF28">
        <f t="shared" si="30"/>
        <v>0</v>
      </c>
      <c r="AG28">
        <f t="shared" si="30"/>
        <v>0</v>
      </c>
      <c r="AH28">
        <f t="shared" si="30"/>
        <v>0</v>
      </c>
      <c r="AI28">
        <f t="shared" si="30"/>
        <v>0</v>
      </c>
      <c r="AJ28">
        <f t="shared" si="30"/>
        <v>0</v>
      </c>
      <c r="AK28">
        <f t="shared" si="30"/>
        <v>0</v>
      </c>
      <c r="AL28">
        <f t="shared" si="30"/>
        <v>0</v>
      </c>
      <c r="AM28">
        <f t="shared" si="30"/>
        <v>0</v>
      </c>
      <c r="AN28">
        <f t="shared" si="30"/>
        <v>0</v>
      </c>
      <c r="AO28">
        <f t="shared" si="30"/>
        <v>0</v>
      </c>
      <c r="AP28">
        <f t="shared" si="30"/>
        <v>0</v>
      </c>
      <c r="AQ28">
        <f t="shared" si="30"/>
        <v>0</v>
      </c>
      <c r="AR28">
        <f t="shared" si="30"/>
        <v>0</v>
      </c>
      <c r="AS28">
        <f t="shared" si="30"/>
        <v>0</v>
      </c>
      <c r="AT28">
        <f t="shared" si="30"/>
        <v>0</v>
      </c>
      <c r="AU28">
        <f t="shared" si="30"/>
        <v>0</v>
      </c>
      <c r="AV28">
        <f t="shared" si="30"/>
        <v>0</v>
      </c>
      <c r="AW28">
        <f t="shared" si="30"/>
        <v>0</v>
      </c>
      <c r="AX28">
        <f t="shared" si="30"/>
        <v>0</v>
      </c>
      <c r="AY28">
        <f t="shared" si="30"/>
        <v>0</v>
      </c>
    </row>
    <row r="29" spans="1:51" ht="24.95" customHeight="1" x14ac:dyDescent="0.3">
      <c r="A29" s="20" t="s">
        <v>403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51" ht="24.95" customHeight="1" x14ac:dyDescent="0.3">
      <c r="A30" s="7" t="s">
        <v>95</v>
      </c>
      <c r="B30" s="7" t="s">
        <v>96</v>
      </c>
      <c r="C30" s="6" t="s">
        <v>76</v>
      </c>
      <c r="D30" s="8">
        <v>4563</v>
      </c>
      <c r="E30" s="8"/>
      <c r="F30" s="8"/>
      <c r="G30" s="8"/>
      <c r="H30" s="8"/>
      <c r="I30" s="8"/>
      <c r="J30" s="8"/>
      <c r="K30" s="8"/>
      <c r="L30" s="8"/>
      <c r="M30" s="9"/>
      <c r="O30" t="str">
        <f>"01"</f>
        <v>01</v>
      </c>
      <c r="P30" s="1" t="s">
        <v>141</v>
      </c>
      <c r="Q30">
        <v>1</v>
      </c>
      <c r="R30">
        <f t="shared" ref="R30:R35" si="31">IF(P30="기계경비", J30, 0)</f>
        <v>0</v>
      </c>
      <c r="S30">
        <f t="shared" ref="S30:S35" si="32">IF(P30="운반비", L30, 0)</f>
        <v>0</v>
      </c>
      <c r="T30">
        <f t="shared" ref="T30:T35" si="33">IF(P30="작업부산물", F30, 0)</f>
        <v>0</v>
      </c>
      <c r="U30">
        <f t="shared" ref="U30:U35" si="34">IF(P30="관급", F30, 0)</f>
        <v>0</v>
      </c>
      <c r="V30">
        <f t="shared" ref="V30:V35" si="35">IF(P30="외주비", J30, 0)</f>
        <v>0</v>
      </c>
      <c r="W30">
        <f t="shared" ref="W30:W35" si="36">IF(P30="장비비", J30, 0)</f>
        <v>0</v>
      </c>
      <c r="X30">
        <f t="shared" ref="X30:X35" si="37">IF(P30="폐기물처리비", L30, 0)</f>
        <v>0</v>
      </c>
      <c r="Y30">
        <f t="shared" ref="Y30:Y35" si="38">IF(P30="가설비", J30, 0)</f>
        <v>0</v>
      </c>
      <c r="Z30">
        <f t="shared" ref="Z30:Z35" si="39">IF(P30="잡비제외분", F30, 0)</f>
        <v>0</v>
      </c>
      <c r="AA30">
        <f t="shared" ref="AA30:AA35" si="40">IF(P30="사급자재대", L30, 0)</f>
        <v>0</v>
      </c>
      <c r="AB30">
        <f t="shared" ref="AB30:AB35" si="41">IF(P30="관급자재대", L30, 0)</f>
        <v>0</v>
      </c>
      <c r="AC30">
        <f t="shared" ref="AC30:AC35" si="42">IF(P30="관급자재비(도급자설치)", L30, 0)</f>
        <v>0</v>
      </c>
      <c r="AD30">
        <f t="shared" ref="AD30:AD35" si="43">IF(P30="관급자재비(관급자설치)", L30, 0)</f>
        <v>0</v>
      </c>
      <c r="AE30">
        <f t="shared" ref="AE30:AE35" si="44">IF(P30="품질관리비", L30, 0)</f>
        <v>0</v>
      </c>
      <c r="AF30">
        <f t="shared" ref="AF30:AF35" si="45">IF(P30="미확정설계공정(PS)", L30, 0)</f>
        <v>0</v>
      </c>
      <c r="AG30">
        <f t="shared" ref="AG30:AG35" si="46">IF(P30="건설기술진흥법안전관리비", L30, 0)</f>
        <v>0</v>
      </c>
      <c r="AH30">
        <f t="shared" ref="AH30:AH35" si="47">IF(P30="지정폐기물처리비", L30, 0)</f>
        <v>0</v>
      </c>
      <c r="AI30">
        <f t="shared" ref="AI30:AI35" si="48">IF(P30="사용자항목7", L30, 0)</f>
        <v>0</v>
      </c>
      <c r="AJ30">
        <f t="shared" ref="AJ30:AJ35" si="49">IF(P30="사용자항목8", L30, 0)</f>
        <v>0</v>
      </c>
      <c r="AK30">
        <f t="shared" ref="AK30:AK35" si="50">IF(P30="사용자항목9", L30, 0)</f>
        <v>0</v>
      </c>
      <c r="AL30">
        <f t="shared" ref="AL30:AL35" si="51">IF(P30="사용자항목10", L30, 0)</f>
        <v>0</v>
      </c>
      <c r="AM30">
        <f t="shared" ref="AM30:AM35" si="52">IF(P30="사용자항목11", L30, 0)</f>
        <v>0</v>
      </c>
      <c r="AN30">
        <f t="shared" ref="AN30:AN35" si="53">IF(P30="사용자항목12", L30, 0)</f>
        <v>0</v>
      </c>
      <c r="AO30">
        <f t="shared" ref="AO30:AO35" si="54">IF(P30="사용자항목13", L30, 0)</f>
        <v>0</v>
      </c>
      <c r="AP30">
        <f t="shared" ref="AP30:AP35" si="55">IF(P30="사용자항목14", L30, 0)</f>
        <v>0</v>
      </c>
      <c r="AQ30">
        <f t="shared" ref="AQ30:AQ35" si="56">IF(P30="사용자항목15", L30, 0)</f>
        <v>0</v>
      </c>
      <c r="AR30">
        <f t="shared" ref="AR30:AR35" si="57">IF(P30="사용자항목16", L30, 0)</f>
        <v>0</v>
      </c>
      <c r="AS30">
        <f t="shared" ref="AS30:AS35" si="58">IF(P30="사용자항목17", L30, 0)</f>
        <v>0</v>
      </c>
      <c r="AT30">
        <f t="shared" ref="AT30:AT35" si="59">IF(P30="사용자항목18", L30, 0)</f>
        <v>0</v>
      </c>
      <c r="AU30">
        <f t="shared" ref="AU30:AU35" si="60">IF(P30="사용자항목19", L30, 0)</f>
        <v>0</v>
      </c>
      <c r="AY30" s="1" t="s">
        <v>4</v>
      </c>
    </row>
    <row r="31" spans="1:51" ht="24.95" customHeight="1" x14ac:dyDescent="0.3">
      <c r="A31" s="7" t="s">
        <v>208</v>
      </c>
      <c r="B31" s="7" t="s">
        <v>209</v>
      </c>
      <c r="C31" s="6" t="s">
        <v>12</v>
      </c>
      <c r="D31" s="8">
        <v>8.1</v>
      </c>
      <c r="E31" s="8"/>
      <c r="F31" s="8"/>
      <c r="G31" s="8"/>
      <c r="H31" s="8"/>
      <c r="I31" s="8"/>
      <c r="J31" s="8"/>
      <c r="K31" s="8"/>
      <c r="L31" s="8"/>
      <c r="M31" s="9"/>
      <c r="O31" t="str">
        <f>""</f>
        <v/>
      </c>
      <c r="P31" s="1" t="s">
        <v>141</v>
      </c>
      <c r="Q31">
        <v>1</v>
      </c>
      <c r="R31">
        <f t="shared" si="31"/>
        <v>0</v>
      </c>
      <c r="S31">
        <f t="shared" si="32"/>
        <v>0</v>
      </c>
      <c r="T31">
        <f t="shared" si="33"/>
        <v>0</v>
      </c>
      <c r="U31">
        <f t="shared" si="34"/>
        <v>0</v>
      </c>
      <c r="V31">
        <f t="shared" si="35"/>
        <v>0</v>
      </c>
      <c r="W31">
        <f t="shared" si="36"/>
        <v>0</v>
      </c>
      <c r="X31">
        <f t="shared" si="37"/>
        <v>0</v>
      </c>
      <c r="Y31">
        <f t="shared" si="38"/>
        <v>0</v>
      </c>
      <c r="Z31">
        <f t="shared" si="39"/>
        <v>0</v>
      </c>
      <c r="AA31">
        <f t="shared" si="40"/>
        <v>0</v>
      </c>
      <c r="AB31">
        <f t="shared" si="41"/>
        <v>0</v>
      </c>
      <c r="AC31">
        <f t="shared" si="42"/>
        <v>0</v>
      </c>
      <c r="AD31">
        <f t="shared" si="43"/>
        <v>0</v>
      </c>
      <c r="AE31">
        <f t="shared" si="44"/>
        <v>0</v>
      </c>
      <c r="AF31">
        <f t="shared" si="45"/>
        <v>0</v>
      </c>
      <c r="AG31">
        <f t="shared" si="46"/>
        <v>0</v>
      </c>
      <c r="AH31">
        <f t="shared" si="47"/>
        <v>0</v>
      </c>
      <c r="AI31">
        <f t="shared" si="48"/>
        <v>0</v>
      </c>
      <c r="AJ31">
        <f t="shared" si="49"/>
        <v>0</v>
      </c>
      <c r="AK31">
        <f t="shared" si="50"/>
        <v>0</v>
      </c>
      <c r="AL31">
        <f t="shared" si="51"/>
        <v>0</v>
      </c>
      <c r="AM31">
        <f t="shared" si="52"/>
        <v>0</v>
      </c>
      <c r="AN31">
        <f t="shared" si="53"/>
        <v>0</v>
      </c>
      <c r="AO31">
        <f t="shared" si="54"/>
        <v>0</v>
      </c>
      <c r="AP31">
        <f t="shared" si="55"/>
        <v>0</v>
      </c>
      <c r="AQ31">
        <f t="shared" si="56"/>
        <v>0</v>
      </c>
      <c r="AR31">
        <f t="shared" si="57"/>
        <v>0</v>
      </c>
      <c r="AS31">
        <f t="shared" si="58"/>
        <v>0</v>
      </c>
      <c r="AT31">
        <f t="shared" si="59"/>
        <v>0</v>
      </c>
      <c r="AU31">
        <f t="shared" si="60"/>
        <v>0</v>
      </c>
    </row>
    <row r="32" spans="1:51" ht="24.95" customHeight="1" x14ac:dyDescent="0.3">
      <c r="A32" s="7" t="s">
        <v>210</v>
      </c>
      <c r="B32" s="7" t="s">
        <v>209</v>
      </c>
      <c r="C32" s="6" t="s">
        <v>12</v>
      </c>
      <c r="D32" s="8">
        <v>21.6</v>
      </c>
      <c r="E32" s="8"/>
      <c r="F32" s="8"/>
      <c r="G32" s="8"/>
      <c r="H32" s="8"/>
      <c r="I32" s="8"/>
      <c r="J32" s="8"/>
      <c r="K32" s="8"/>
      <c r="L32" s="8"/>
      <c r="M32" s="9"/>
      <c r="O32" t="str">
        <f>""</f>
        <v/>
      </c>
      <c r="P32" s="1" t="s">
        <v>141</v>
      </c>
      <c r="Q32">
        <v>1</v>
      </c>
      <c r="R32">
        <f t="shared" si="31"/>
        <v>0</v>
      </c>
      <c r="S32">
        <f t="shared" si="32"/>
        <v>0</v>
      </c>
      <c r="T32">
        <f t="shared" si="33"/>
        <v>0</v>
      </c>
      <c r="U32">
        <f t="shared" si="34"/>
        <v>0</v>
      </c>
      <c r="V32">
        <f t="shared" si="35"/>
        <v>0</v>
      </c>
      <c r="W32">
        <f t="shared" si="36"/>
        <v>0</v>
      </c>
      <c r="X32">
        <f t="shared" si="37"/>
        <v>0</v>
      </c>
      <c r="Y32">
        <f t="shared" si="38"/>
        <v>0</v>
      </c>
      <c r="Z32">
        <f t="shared" si="39"/>
        <v>0</v>
      </c>
      <c r="AA32">
        <f t="shared" si="40"/>
        <v>0</v>
      </c>
      <c r="AB32">
        <f t="shared" si="41"/>
        <v>0</v>
      </c>
      <c r="AC32">
        <f t="shared" si="42"/>
        <v>0</v>
      </c>
      <c r="AD32">
        <f t="shared" si="43"/>
        <v>0</v>
      </c>
      <c r="AE32">
        <f t="shared" si="44"/>
        <v>0</v>
      </c>
      <c r="AF32">
        <f t="shared" si="45"/>
        <v>0</v>
      </c>
      <c r="AG32">
        <f t="shared" si="46"/>
        <v>0</v>
      </c>
      <c r="AH32">
        <f t="shared" si="47"/>
        <v>0</v>
      </c>
      <c r="AI32">
        <f t="shared" si="48"/>
        <v>0</v>
      </c>
      <c r="AJ32">
        <f t="shared" si="49"/>
        <v>0</v>
      </c>
      <c r="AK32">
        <f t="shared" si="50"/>
        <v>0</v>
      </c>
      <c r="AL32">
        <f t="shared" si="51"/>
        <v>0</v>
      </c>
      <c r="AM32">
        <f t="shared" si="52"/>
        <v>0</v>
      </c>
      <c r="AN32">
        <f t="shared" si="53"/>
        <v>0</v>
      </c>
      <c r="AO32">
        <f t="shared" si="54"/>
        <v>0</v>
      </c>
      <c r="AP32">
        <f t="shared" si="55"/>
        <v>0</v>
      </c>
      <c r="AQ32">
        <f t="shared" si="56"/>
        <v>0</v>
      </c>
      <c r="AR32">
        <f t="shared" si="57"/>
        <v>0</v>
      </c>
      <c r="AS32">
        <f t="shared" si="58"/>
        <v>0</v>
      </c>
      <c r="AT32">
        <f t="shared" si="59"/>
        <v>0</v>
      </c>
      <c r="AU32">
        <f t="shared" si="60"/>
        <v>0</v>
      </c>
    </row>
    <row r="33" spans="1:51" ht="24.95" customHeight="1" x14ac:dyDescent="0.3">
      <c r="A33" s="7" t="s">
        <v>210</v>
      </c>
      <c r="B33" s="7" t="s">
        <v>211</v>
      </c>
      <c r="C33" s="6" t="s">
        <v>12</v>
      </c>
      <c r="D33" s="8">
        <v>3.5</v>
      </c>
      <c r="E33" s="8"/>
      <c r="F33" s="8"/>
      <c r="G33" s="8"/>
      <c r="H33" s="8"/>
      <c r="I33" s="8"/>
      <c r="J33" s="8"/>
      <c r="K33" s="8"/>
      <c r="L33" s="8"/>
      <c r="M33" s="9"/>
      <c r="O33" t="str">
        <f>""</f>
        <v/>
      </c>
      <c r="P33" s="1" t="s">
        <v>141</v>
      </c>
      <c r="Q33">
        <v>1</v>
      </c>
      <c r="R33">
        <f t="shared" si="31"/>
        <v>0</v>
      </c>
      <c r="S33">
        <f t="shared" si="32"/>
        <v>0</v>
      </c>
      <c r="T33">
        <f t="shared" si="33"/>
        <v>0</v>
      </c>
      <c r="U33">
        <f t="shared" si="34"/>
        <v>0</v>
      </c>
      <c r="V33">
        <f t="shared" si="35"/>
        <v>0</v>
      </c>
      <c r="W33">
        <f t="shared" si="36"/>
        <v>0</v>
      </c>
      <c r="X33">
        <f t="shared" si="37"/>
        <v>0</v>
      </c>
      <c r="Y33">
        <f t="shared" si="38"/>
        <v>0</v>
      </c>
      <c r="Z33">
        <f t="shared" si="39"/>
        <v>0</v>
      </c>
      <c r="AA33">
        <f t="shared" si="40"/>
        <v>0</v>
      </c>
      <c r="AB33">
        <f t="shared" si="41"/>
        <v>0</v>
      </c>
      <c r="AC33">
        <f t="shared" si="42"/>
        <v>0</v>
      </c>
      <c r="AD33">
        <f t="shared" si="43"/>
        <v>0</v>
      </c>
      <c r="AE33">
        <f t="shared" si="44"/>
        <v>0</v>
      </c>
      <c r="AF33">
        <f t="shared" si="45"/>
        <v>0</v>
      </c>
      <c r="AG33">
        <f t="shared" si="46"/>
        <v>0</v>
      </c>
      <c r="AH33">
        <f t="shared" si="47"/>
        <v>0</v>
      </c>
      <c r="AI33">
        <f t="shared" si="48"/>
        <v>0</v>
      </c>
      <c r="AJ33">
        <f t="shared" si="49"/>
        <v>0</v>
      </c>
      <c r="AK33">
        <f t="shared" si="50"/>
        <v>0</v>
      </c>
      <c r="AL33">
        <f t="shared" si="51"/>
        <v>0</v>
      </c>
      <c r="AM33">
        <f t="shared" si="52"/>
        <v>0</v>
      </c>
      <c r="AN33">
        <f t="shared" si="53"/>
        <v>0</v>
      </c>
      <c r="AO33">
        <f t="shared" si="54"/>
        <v>0</v>
      </c>
      <c r="AP33">
        <f t="shared" si="55"/>
        <v>0</v>
      </c>
      <c r="AQ33">
        <f t="shared" si="56"/>
        <v>0</v>
      </c>
      <c r="AR33">
        <f t="shared" si="57"/>
        <v>0</v>
      </c>
      <c r="AS33">
        <f t="shared" si="58"/>
        <v>0</v>
      </c>
      <c r="AT33">
        <f t="shared" si="59"/>
        <v>0</v>
      </c>
      <c r="AU33">
        <f t="shared" si="60"/>
        <v>0</v>
      </c>
    </row>
    <row r="34" spans="1:51" ht="24.95" customHeight="1" x14ac:dyDescent="0.3">
      <c r="A34" s="7" t="s">
        <v>212</v>
      </c>
      <c r="B34" s="7" t="s">
        <v>213</v>
      </c>
      <c r="C34" s="6" t="s">
        <v>214</v>
      </c>
      <c r="D34" s="8">
        <v>4.5629999999999997</v>
      </c>
      <c r="E34" s="8"/>
      <c r="F34" s="8"/>
      <c r="G34" s="8"/>
      <c r="H34" s="8"/>
      <c r="I34" s="8"/>
      <c r="J34" s="8"/>
      <c r="K34" s="8"/>
      <c r="L34" s="8"/>
      <c r="M34" s="9"/>
      <c r="O34" t="str">
        <f>""</f>
        <v/>
      </c>
      <c r="P34" s="1" t="s">
        <v>141</v>
      </c>
      <c r="Q34">
        <v>1</v>
      </c>
      <c r="R34">
        <f t="shared" si="31"/>
        <v>0</v>
      </c>
      <c r="S34">
        <f t="shared" si="32"/>
        <v>0</v>
      </c>
      <c r="T34">
        <f t="shared" si="33"/>
        <v>0</v>
      </c>
      <c r="U34">
        <f t="shared" si="34"/>
        <v>0</v>
      </c>
      <c r="V34">
        <f t="shared" si="35"/>
        <v>0</v>
      </c>
      <c r="W34">
        <f t="shared" si="36"/>
        <v>0</v>
      </c>
      <c r="X34">
        <f t="shared" si="37"/>
        <v>0</v>
      </c>
      <c r="Y34">
        <f t="shared" si="38"/>
        <v>0</v>
      </c>
      <c r="Z34">
        <f t="shared" si="39"/>
        <v>0</v>
      </c>
      <c r="AA34">
        <f t="shared" si="40"/>
        <v>0</v>
      </c>
      <c r="AB34">
        <f t="shared" si="41"/>
        <v>0</v>
      </c>
      <c r="AC34">
        <f t="shared" si="42"/>
        <v>0</v>
      </c>
      <c r="AD34">
        <f t="shared" si="43"/>
        <v>0</v>
      </c>
      <c r="AE34">
        <f t="shared" si="44"/>
        <v>0</v>
      </c>
      <c r="AF34">
        <f t="shared" si="45"/>
        <v>0</v>
      </c>
      <c r="AG34">
        <f t="shared" si="46"/>
        <v>0</v>
      </c>
      <c r="AH34">
        <f t="shared" si="47"/>
        <v>0</v>
      </c>
      <c r="AI34">
        <f t="shared" si="48"/>
        <v>0</v>
      </c>
      <c r="AJ34">
        <f t="shared" si="49"/>
        <v>0</v>
      </c>
      <c r="AK34">
        <f t="shared" si="50"/>
        <v>0</v>
      </c>
      <c r="AL34">
        <f t="shared" si="51"/>
        <v>0</v>
      </c>
      <c r="AM34">
        <f t="shared" si="52"/>
        <v>0</v>
      </c>
      <c r="AN34">
        <f t="shared" si="53"/>
        <v>0</v>
      </c>
      <c r="AO34">
        <f t="shared" si="54"/>
        <v>0</v>
      </c>
      <c r="AP34">
        <f t="shared" si="55"/>
        <v>0</v>
      </c>
      <c r="AQ34">
        <f t="shared" si="56"/>
        <v>0</v>
      </c>
      <c r="AR34">
        <f t="shared" si="57"/>
        <v>0</v>
      </c>
      <c r="AS34">
        <f t="shared" si="58"/>
        <v>0</v>
      </c>
      <c r="AT34">
        <f t="shared" si="59"/>
        <v>0</v>
      </c>
      <c r="AU34">
        <f t="shared" si="60"/>
        <v>0</v>
      </c>
    </row>
    <row r="35" spans="1:51" ht="24.95" customHeight="1" x14ac:dyDescent="0.3">
      <c r="A35" s="7" t="s">
        <v>215</v>
      </c>
      <c r="B35" s="7" t="s">
        <v>216</v>
      </c>
      <c r="C35" s="6" t="s">
        <v>16</v>
      </c>
      <c r="D35" s="8">
        <v>5.2</v>
      </c>
      <c r="E35" s="8"/>
      <c r="F35" s="8"/>
      <c r="G35" s="8"/>
      <c r="H35" s="8"/>
      <c r="I35" s="8"/>
      <c r="J35" s="8"/>
      <c r="K35" s="8"/>
      <c r="L35" s="8"/>
      <c r="M35" s="9"/>
      <c r="O35" t="str">
        <f>""</f>
        <v/>
      </c>
      <c r="P35" s="1" t="s">
        <v>141</v>
      </c>
      <c r="Q35">
        <v>1</v>
      </c>
      <c r="R35">
        <f t="shared" si="31"/>
        <v>0</v>
      </c>
      <c r="S35">
        <f t="shared" si="32"/>
        <v>0</v>
      </c>
      <c r="T35">
        <f t="shared" si="33"/>
        <v>0</v>
      </c>
      <c r="U35">
        <f t="shared" si="34"/>
        <v>0</v>
      </c>
      <c r="V35">
        <f t="shared" si="35"/>
        <v>0</v>
      </c>
      <c r="W35">
        <f t="shared" si="36"/>
        <v>0</v>
      </c>
      <c r="X35">
        <f t="shared" si="37"/>
        <v>0</v>
      </c>
      <c r="Y35">
        <f t="shared" si="38"/>
        <v>0</v>
      </c>
      <c r="Z35">
        <f t="shared" si="39"/>
        <v>0</v>
      </c>
      <c r="AA35">
        <f t="shared" si="40"/>
        <v>0</v>
      </c>
      <c r="AB35">
        <f t="shared" si="41"/>
        <v>0</v>
      </c>
      <c r="AC35">
        <f t="shared" si="42"/>
        <v>0</v>
      </c>
      <c r="AD35">
        <f t="shared" si="43"/>
        <v>0</v>
      </c>
      <c r="AE35">
        <f t="shared" si="44"/>
        <v>0</v>
      </c>
      <c r="AF35">
        <f t="shared" si="45"/>
        <v>0</v>
      </c>
      <c r="AG35">
        <f t="shared" si="46"/>
        <v>0</v>
      </c>
      <c r="AH35">
        <f t="shared" si="47"/>
        <v>0</v>
      </c>
      <c r="AI35">
        <f t="shared" si="48"/>
        <v>0</v>
      </c>
      <c r="AJ35">
        <f t="shared" si="49"/>
        <v>0</v>
      </c>
      <c r="AK35">
        <f t="shared" si="50"/>
        <v>0</v>
      </c>
      <c r="AL35">
        <f t="shared" si="51"/>
        <v>0</v>
      </c>
      <c r="AM35">
        <f t="shared" si="52"/>
        <v>0</v>
      </c>
      <c r="AN35">
        <f t="shared" si="53"/>
        <v>0</v>
      </c>
      <c r="AO35">
        <f t="shared" si="54"/>
        <v>0</v>
      </c>
      <c r="AP35">
        <f t="shared" si="55"/>
        <v>0</v>
      </c>
      <c r="AQ35">
        <f t="shared" si="56"/>
        <v>0</v>
      </c>
      <c r="AR35">
        <f t="shared" si="57"/>
        <v>0</v>
      </c>
      <c r="AS35">
        <f t="shared" si="58"/>
        <v>0</v>
      </c>
      <c r="AT35">
        <f t="shared" si="59"/>
        <v>0</v>
      </c>
      <c r="AU35">
        <f t="shared" si="60"/>
        <v>0</v>
      </c>
      <c r="AY35" s="1" t="s">
        <v>143</v>
      </c>
    </row>
    <row r="36" spans="1:51" ht="24.95" customHeight="1" x14ac:dyDescent="0.3">
      <c r="A36" s="11"/>
      <c r="B36" s="11"/>
      <c r="C36" s="10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51" ht="24.95" customHeight="1" x14ac:dyDescent="0.3">
      <c r="A37" s="11"/>
      <c r="B37" s="11"/>
      <c r="C37" s="10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51" ht="24.95" customHeight="1" x14ac:dyDescent="0.3">
      <c r="A38" s="11"/>
      <c r="B38" s="11"/>
      <c r="C38" s="10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51" ht="24.95" customHeight="1" x14ac:dyDescent="0.3">
      <c r="A39" s="11"/>
      <c r="B39" s="11"/>
      <c r="C39" s="10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51" ht="24.95" customHeight="1" x14ac:dyDescent="0.3">
      <c r="A40" s="11"/>
      <c r="B40" s="11"/>
      <c r="C40" s="10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51" ht="24.95" customHeight="1" x14ac:dyDescent="0.3">
      <c r="A41" s="11"/>
      <c r="B41" s="11"/>
      <c r="C41" s="10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51" ht="24.95" customHeight="1" x14ac:dyDescent="0.3">
      <c r="A42" s="11"/>
      <c r="B42" s="11"/>
      <c r="C42" s="10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51" ht="24.95" customHeight="1" x14ac:dyDescent="0.3">
      <c r="A43" s="11"/>
      <c r="B43" s="11"/>
      <c r="C43" s="10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51" ht="24.95" customHeight="1" x14ac:dyDescent="0.3">
      <c r="A44" s="11"/>
      <c r="B44" s="11"/>
      <c r="C44" s="10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51" ht="24.95" customHeight="1" x14ac:dyDescent="0.3">
      <c r="A45" s="11"/>
      <c r="B45" s="11"/>
      <c r="C45" s="10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51" ht="24.95" customHeight="1" x14ac:dyDescent="0.3">
      <c r="A46" s="11"/>
      <c r="B46" s="11"/>
      <c r="C46" s="10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51" ht="24.95" customHeight="1" x14ac:dyDescent="0.3">
      <c r="A47" s="11"/>
      <c r="B47" s="11"/>
      <c r="C47" s="10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51" ht="24.95" customHeight="1" x14ac:dyDescent="0.3">
      <c r="A48" s="11"/>
      <c r="B48" s="11"/>
      <c r="C48" s="10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51" ht="24.95" customHeight="1" x14ac:dyDescent="0.3">
      <c r="A49" s="11"/>
      <c r="B49" s="11"/>
      <c r="C49" s="10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51" ht="24.95" customHeight="1" x14ac:dyDescent="0.3">
      <c r="A50" s="11"/>
      <c r="B50" s="11"/>
      <c r="C50" s="10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51" ht="24.95" customHeight="1" x14ac:dyDescent="0.3">
      <c r="A51" s="11"/>
      <c r="B51" s="11"/>
      <c r="C51" s="10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51" ht="24.95" customHeight="1" x14ac:dyDescent="0.3">
      <c r="A52" s="12" t="s">
        <v>142</v>
      </c>
      <c r="B52" s="13"/>
      <c r="C52" s="14"/>
      <c r="D52" s="15"/>
      <c r="E52" s="15"/>
      <c r="F52" s="15"/>
      <c r="G52" s="15"/>
      <c r="H52" s="15"/>
      <c r="I52" s="15"/>
      <c r="J52" s="15"/>
      <c r="K52" s="15"/>
      <c r="L52" s="15"/>
      <c r="M52" s="15"/>
      <c r="R52">
        <f t="shared" ref="R52:AY52" si="61">ROUNDDOWN(SUM(R30:R35), 0)</f>
        <v>0</v>
      </c>
      <c r="S52">
        <f t="shared" si="61"/>
        <v>0</v>
      </c>
      <c r="T52">
        <f t="shared" si="61"/>
        <v>0</v>
      </c>
      <c r="U52">
        <f t="shared" si="61"/>
        <v>0</v>
      </c>
      <c r="V52">
        <f t="shared" si="61"/>
        <v>0</v>
      </c>
      <c r="W52">
        <f t="shared" si="61"/>
        <v>0</v>
      </c>
      <c r="X52">
        <f t="shared" si="61"/>
        <v>0</v>
      </c>
      <c r="Y52">
        <f t="shared" si="61"/>
        <v>0</v>
      </c>
      <c r="Z52">
        <f t="shared" si="61"/>
        <v>0</v>
      </c>
      <c r="AA52">
        <f t="shared" si="61"/>
        <v>0</v>
      </c>
      <c r="AB52">
        <f t="shared" si="61"/>
        <v>0</v>
      </c>
      <c r="AC52">
        <f t="shared" si="61"/>
        <v>0</v>
      </c>
      <c r="AD52">
        <f t="shared" si="61"/>
        <v>0</v>
      </c>
      <c r="AE52">
        <f t="shared" si="61"/>
        <v>0</v>
      </c>
      <c r="AF52">
        <f t="shared" si="61"/>
        <v>0</v>
      </c>
      <c r="AG52">
        <f t="shared" si="61"/>
        <v>0</v>
      </c>
      <c r="AH52">
        <f t="shared" si="61"/>
        <v>0</v>
      </c>
      <c r="AI52">
        <f t="shared" si="61"/>
        <v>0</v>
      </c>
      <c r="AJ52">
        <f t="shared" si="61"/>
        <v>0</v>
      </c>
      <c r="AK52">
        <f t="shared" si="61"/>
        <v>0</v>
      </c>
      <c r="AL52">
        <f t="shared" si="61"/>
        <v>0</v>
      </c>
      <c r="AM52">
        <f t="shared" si="61"/>
        <v>0</v>
      </c>
      <c r="AN52">
        <f t="shared" si="61"/>
        <v>0</v>
      </c>
      <c r="AO52">
        <f t="shared" si="61"/>
        <v>0</v>
      </c>
      <c r="AP52">
        <f t="shared" si="61"/>
        <v>0</v>
      </c>
      <c r="AQ52">
        <f t="shared" si="61"/>
        <v>0</v>
      </c>
      <c r="AR52">
        <f t="shared" si="61"/>
        <v>0</v>
      </c>
      <c r="AS52">
        <f t="shared" si="61"/>
        <v>0</v>
      </c>
      <c r="AT52">
        <f t="shared" si="61"/>
        <v>0</v>
      </c>
      <c r="AU52">
        <f t="shared" si="61"/>
        <v>0</v>
      </c>
      <c r="AV52">
        <f t="shared" si="61"/>
        <v>0</v>
      </c>
      <c r="AW52">
        <f t="shared" si="61"/>
        <v>0</v>
      </c>
      <c r="AX52">
        <f t="shared" si="61"/>
        <v>0</v>
      </c>
      <c r="AY52">
        <f t="shared" si="61"/>
        <v>0</v>
      </c>
    </row>
    <row r="53" spans="1:51" ht="24.95" customHeight="1" x14ac:dyDescent="0.3">
      <c r="A53" s="20" t="s">
        <v>404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51" ht="24.95" customHeight="1" x14ac:dyDescent="0.3">
      <c r="A54" s="7" t="s">
        <v>217</v>
      </c>
      <c r="B54" s="7" t="s">
        <v>218</v>
      </c>
      <c r="C54" s="6" t="s">
        <v>12</v>
      </c>
      <c r="D54" s="8">
        <v>10.5</v>
      </c>
      <c r="E54" s="8"/>
      <c r="F54" s="8"/>
      <c r="G54" s="8"/>
      <c r="H54" s="8"/>
      <c r="I54" s="8"/>
      <c r="J54" s="8"/>
      <c r="K54" s="8"/>
      <c r="L54" s="8"/>
      <c r="M54" s="9"/>
      <c r="O54" t="str">
        <f>""</f>
        <v/>
      </c>
      <c r="P54" s="1" t="s">
        <v>141</v>
      </c>
      <c r="Q54">
        <v>1</v>
      </c>
      <c r="R54">
        <f t="shared" ref="R54:R61" si="62">IF(P54="기계경비", J54, 0)</f>
        <v>0</v>
      </c>
      <c r="S54">
        <f t="shared" ref="S54:S61" si="63">IF(P54="운반비", L54, 0)</f>
        <v>0</v>
      </c>
      <c r="T54">
        <f t="shared" ref="T54:T61" si="64">IF(P54="작업부산물", F54, 0)</f>
        <v>0</v>
      </c>
      <c r="U54">
        <f t="shared" ref="U54:U61" si="65">IF(P54="관급", F54, 0)</f>
        <v>0</v>
      </c>
      <c r="V54">
        <f t="shared" ref="V54:V61" si="66">IF(P54="외주비", J54, 0)</f>
        <v>0</v>
      </c>
      <c r="W54">
        <f t="shared" ref="W54:W61" si="67">IF(P54="장비비", J54, 0)</f>
        <v>0</v>
      </c>
      <c r="X54">
        <f t="shared" ref="X54:X61" si="68">IF(P54="폐기물처리비", L54, 0)</f>
        <v>0</v>
      </c>
      <c r="Y54">
        <f t="shared" ref="Y54:Y61" si="69">IF(P54="가설비", J54, 0)</f>
        <v>0</v>
      </c>
      <c r="Z54">
        <f t="shared" ref="Z54:Z61" si="70">IF(P54="잡비제외분", F54, 0)</f>
        <v>0</v>
      </c>
      <c r="AA54">
        <f t="shared" ref="AA54:AA61" si="71">IF(P54="사급자재대", L54, 0)</f>
        <v>0</v>
      </c>
      <c r="AB54">
        <f t="shared" ref="AB54:AB61" si="72">IF(P54="관급자재대", L54, 0)</f>
        <v>0</v>
      </c>
      <c r="AC54">
        <f t="shared" ref="AC54:AC61" si="73">IF(P54="관급자재비(도급자설치)", L54, 0)</f>
        <v>0</v>
      </c>
      <c r="AD54">
        <f t="shared" ref="AD54:AD61" si="74">IF(P54="관급자재비(관급자설치)", L54, 0)</f>
        <v>0</v>
      </c>
      <c r="AE54">
        <f t="shared" ref="AE54:AE61" si="75">IF(P54="품질관리비", L54, 0)</f>
        <v>0</v>
      </c>
      <c r="AF54">
        <f t="shared" ref="AF54:AF61" si="76">IF(P54="미확정설계공정(PS)", L54, 0)</f>
        <v>0</v>
      </c>
      <c r="AG54">
        <f t="shared" ref="AG54:AG61" si="77">IF(P54="건설기술진흥법안전관리비", L54, 0)</f>
        <v>0</v>
      </c>
      <c r="AH54">
        <f t="shared" ref="AH54:AH61" si="78">IF(P54="지정폐기물처리비", L54, 0)</f>
        <v>0</v>
      </c>
      <c r="AI54">
        <f t="shared" ref="AI54:AI61" si="79">IF(P54="사용자항목7", L54, 0)</f>
        <v>0</v>
      </c>
      <c r="AJ54">
        <f t="shared" ref="AJ54:AJ61" si="80">IF(P54="사용자항목8", L54, 0)</f>
        <v>0</v>
      </c>
      <c r="AK54">
        <f t="shared" ref="AK54:AK61" si="81">IF(P54="사용자항목9", L54, 0)</f>
        <v>0</v>
      </c>
      <c r="AL54">
        <f t="shared" ref="AL54:AL61" si="82">IF(P54="사용자항목10", L54, 0)</f>
        <v>0</v>
      </c>
      <c r="AM54">
        <f t="shared" ref="AM54:AM61" si="83">IF(P54="사용자항목11", L54, 0)</f>
        <v>0</v>
      </c>
      <c r="AN54">
        <f t="shared" ref="AN54:AN61" si="84">IF(P54="사용자항목12", L54, 0)</f>
        <v>0</v>
      </c>
      <c r="AO54">
        <f t="shared" ref="AO54:AO61" si="85">IF(P54="사용자항목13", L54, 0)</f>
        <v>0</v>
      </c>
      <c r="AP54">
        <f t="shared" ref="AP54:AP61" si="86">IF(P54="사용자항목14", L54, 0)</f>
        <v>0</v>
      </c>
      <c r="AQ54">
        <f t="shared" ref="AQ54:AQ61" si="87">IF(P54="사용자항목15", L54, 0)</f>
        <v>0</v>
      </c>
      <c r="AR54">
        <f t="shared" ref="AR54:AR61" si="88">IF(P54="사용자항목16", L54, 0)</f>
        <v>0</v>
      </c>
      <c r="AS54">
        <f t="shared" ref="AS54:AS61" si="89">IF(P54="사용자항목17", L54, 0)</f>
        <v>0</v>
      </c>
      <c r="AT54">
        <f t="shared" ref="AT54:AT61" si="90">IF(P54="사용자항목18", L54, 0)</f>
        <v>0</v>
      </c>
      <c r="AU54">
        <f t="shared" ref="AU54:AU61" si="91">IF(P54="사용자항목19", L54, 0)</f>
        <v>0</v>
      </c>
      <c r="AY54" s="1" t="s">
        <v>144</v>
      </c>
    </row>
    <row r="55" spans="1:51" ht="24.95" customHeight="1" x14ac:dyDescent="0.3">
      <c r="A55" s="7" t="s">
        <v>219</v>
      </c>
      <c r="B55" s="7" t="s">
        <v>220</v>
      </c>
      <c r="C55" s="6" t="s">
        <v>16</v>
      </c>
      <c r="D55" s="8">
        <v>3.3</v>
      </c>
      <c r="E55" s="8"/>
      <c r="F55" s="8"/>
      <c r="G55" s="8"/>
      <c r="H55" s="8"/>
      <c r="I55" s="8"/>
      <c r="J55" s="8"/>
      <c r="K55" s="8"/>
      <c r="L55" s="8"/>
      <c r="M55" s="9"/>
      <c r="O55" t="str">
        <f>""</f>
        <v/>
      </c>
      <c r="P55" s="1" t="s">
        <v>141</v>
      </c>
      <c r="Q55">
        <v>1</v>
      </c>
      <c r="R55">
        <f t="shared" si="62"/>
        <v>0</v>
      </c>
      <c r="S55">
        <f t="shared" si="63"/>
        <v>0</v>
      </c>
      <c r="T55">
        <f t="shared" si="64"/>
        <v>0</v>
      </c>
      <c r="U55">
        <f t="shared" si="65"/>
        <v>0</v>
      </c>
      <c r="V55">
        <f t="shared" si="66"/>
        <v>0</v>
      </c>
      <c r="W55">
        <f t="shared" si="67"/>
        <v>0</v>
      </c>
      <c r="X55">
        <f t="shared" si="68"/>
        <v>0</v>
      </c>
      <c r="Y55">
        <f t="shared" si="69"/>
        <v>0</v>
      </c>
      <c r="Z55">
        <f t="shared" si="70"/>
        <v>0</v>
      </c>
      <c r="AA55">
        <f t="shared" si="71"/>
        <v>0</v>
      </c>
      <c r="AB55">
        <f t="shared" si="72"/>
        <v>0</v>
      </c>
      <c r="AC55">
        <f t="shared" si="73"/>
        <v>0</v>
      </c>
      <c r="AD55">
        <f t="shared" si="74"/>
        <v>0</v>
      </c>
      <c r="AE55">
        <f t="shared" si="75"/>
        <v>0</v>
      </c>
      <c r="AF55">
        <f t="shared" si="76"/>
        <v>0</v>
      </c>
      <c r="AG55">
        <f t="shared" si="77"/>
        <v>0</v>
      </c>
      <c r="AH55">
        <f t="shared" si="78"/>
        <v>0</v>
      </c>
      <c r="AI55">
        <f t="shared" si="79"/>
        <v>0</v>
      </c>
      <c r="AJ55">
        <f t="shared" si="80"/>
        <v>0</v>
      </c>
      <c r="AK55">
        <f t="shared" si="81"/>
        <v>0</v>
      </c>
      <c r="AL55">
        <f t="shared" si="82"/>
        <v>0</v>
      </c>
      <c r="AM55">
        <f t="shared" si="83"/>
        <v>0</v>
      </c>
      <c r="AN55">
        <f t="shared" si="84"/>
        <v>0</v>
      </c>
      <c r="AO55">
        <f t="shared" si="85"/>
        <v>0</v>
      </c>
      <c r="AP55">
        <f t="shared" si="86"/>
        <v>0</v>
      </c>
      <c r="AQ55">
        <f t="shared" si="87"/>
        <v>0</v>
      </c>
      <c r="AR55">
        <f t="shared" si="88"/>
        <v>0</v>
      </c>
      <c r="AS55">
        <f t="shared" si="89"/>
        <v>0</v>
      </c>
      <c r="AT55">
        <f t="shared" si="90"/>
        <v>0</v>
      </c>
      <c r="AU55">
        <f t="shared" si="91"/>
        <v>0</v>
      </c>
      <c r="AY55" s="1" t="s">
        <v>144</v>
      </c>
    </row>
    <row r="56" spans="1:51" ht="24.95" customHeight="1" x14ac:dyDescent="0.3">
      <c r="A56" s="7" t="s">
        <v>221</v>
      </c>
      <c r="B56" s="7" t="s">
        <v>222</v>
      </c>
      <c r="C56" s="6" t="s">
        <v>16</v>
      </c>
      <c r="D56" s="8">
        <v>2.2000000000000002</v>
      </c>
      <c r="E56" s="8"/>
      <c r="F56" s="8"/>
      <c r="G56" s="8"/>
      <c r="H56" s="8"/>
      <c r="I56" s="8"/>
      <c r="J56" s="8"/>
      <c r="K56" s="8"/>
      <c r="L56" s="8"/>
      <c r="M56" s="9"/>
      <c r="O56" t="str">
        <f>""</f>
        <v/>
      </c>
      <c r="P56" s="1" t="s">
        <v>141</v>
      </c>
      <c r="Q56">
        <v>1</v>
      </c>
      <c r="R56">
        <f t="shared" si="62"/>
        <v>0</v>
      </c>
      <c r="S56">
        <f t="shared" si="63"/>
        <v>0</v>
      </c>
      <c r="T56">
        <f t="shared" si="64"/>
        <v>0</v>
      </c>
      <c r="U56">
        <f t="shared" si="65"/>
        <v>0</v>
      </c>
      <c r="V56">
        <f t="shared" si="66"/>
        <v>0</v>
      </c>
      <c r="W56">
        <f t="shared" si="67"/>
        <v>0</v>
      </c>
      <c r="X56">
        <f t="shared" si="68"/>
        <v>0</v>
      </c>
      <c r="Y56">
        <f t="shared" si="69"/>
        <v>0</v>
      </c>
      <c r="Z56">
        <f t="shared" si="70"/>
        <v>0</v>
      </c>
      <c r="AA56">
        <f t="shared" si="71"/>
        <v>0</v>
      </c>
      <c r="AB56">
        <f t="shared" si="72"/>
        <v>0</v>
      </c>
      <c r="AC56">
        <f t="shared" si="73"/>
        <v>0</v>
      </c>
      <c r="AD56">
        <f t="shared" si="74"/>
        <v>0</v>
      </c>
      <c r="AE56">
        <f t="shared" si="75"/>
        <v>0</v>
      </c>
      <c r="AF56">
        <f t="shared" si="76"/>
        <v>0</v>
      </c>
      <c r="AG56">
        <f t="shared" si="77"/>
        <v>0</v>
      </c>
      <c r="AH56">
        <f t="shared" si="78"/>
        <v>0</v>
      </c>
      <c r="AI56">
        <f t="shared" si="79"/>
        <v>0</v>
      </c>
      <c r="AJ56">
        <f t="shared" si="80"/>
        <v>0</v>
      </c>
      <c r="AK56">
        <f t="shared" si="81"/>
        <v>0</v>
      </c>
      <c r="AL56">
        <f t="shared" si="82"/>
        <v>0</v>
      </c>
      <c r="AM56">
        <f t="shared" si="83"/>
        <v>0</v>
      </c>
      <c r="AN56">
        <f t="shared" si="84"/>
        <v>0</v>
      </c>
      <c r="AO56">
        <f t="shared" si="85"/>
        <v>0</v>
      </c>
      <c r="AP56">
        <f t="shared" si="86"/>
        <v>0</v>
      </c>
      <c r="AQ56">
        <f t="shared" si="87"/>
        <v>0</v>
      </c>
      <c r="AR56">
        <f t="shared" si="88"/>
        <v>0</v>
      </c>
      <c r="AS56">
        <f t="shared" si="89"/>
        <v>0</v>
      </c>
      <c r="AT56">
        <f t="shared" si="90"/>
        <v>0</v>
      </c>
      <c r="AU56">
        <f t="shared" si="91"/>
        <v>0</v>
      </c>
      <c r="AY56" s="1" t="s">
        <v>144</v>
      </c>
    </row>
    <row r="57" spans="1:51" ht="24.95" customHeight="1" x14ac:dyDescent="0.3">
      <c r="A57" s="7" t="s">
        <v>223</v>
      </c>
      <c r="B57" s="7" t="s">
        <v>224</v>
      </c>
      <c r="C57" s="6" t="s">
        <v>16</v>
      </c>
      <c r="D57" s="8">
        <v>6.8</v>
      </c>
      <c r="E57" s="8"/>
      <c r="F57" s="8"/>
      <c r="G57" s="8"/>
      <c r="H57" s="8"/>
      <c r="I57" s="8"/>
      <c r="J57" s="8"/>
      <c r="K57" s="8"/>
      <c r="L57" s="8"/>
      <c r="M57" s="9"/>
      <c r="O57" t="str">
        <f>""</f>
        <v/>
      </c>
      <c r="P57" s="1" t="s">
        <v>141</v>
      </c>
      <c r="Q57">
        <v>1</v>
      </c>
      <c r="R57">
        <f t="shared" si="62"/>
        <v>0</v>
      </c>
      <c r="S57">
        <f t="shared" si="63"/>
        <v>0</v>
      </c>
      <c r="T57">
        <f t="shared" si="64"/>
        <v>0</v>
      </c>
      <c r="U57">
        <f t="shared" si="65"/>
        <v>0</v>
      </c>
      <c r="V57">
        <f t="shared" si="66"/>
        <v>0</v>
      </c>
      <c r="W57">
        <f t="shared" si="67"/>
        <v>0</v>
      </c>
      <c r="X57">
        <f t="shared" si="68"/>
        <v>0</v>
      </c>
      <c r="Y57">
        <f t="shared" si="69"/>
        <v>0</v>
      </c>
      <c r="Z57">
        <f t="shared" si="70"/>
        <v>0</v>
      </c>
      <c r="AA57">
        <f t="shared" si="71"/>
        <v>0</v>
      </c>
      <c r="AB57">
        <f t="shared" si="72"/>
        <v>0</v>
      </c>
      <c r="AC57">
        <f t="shared" si="73"/>
        <v>0</v>
      </c>
      <c r="AD57">
        <f t="shared" si="74"/>
        <v>0</v>
      </c>
      <c r="AE57">
        <f t="shared" si="75"/>
        <v>0</v>
      </c>
      <c r="AF57">
        <f t="shared" si="76"/>
        <v>0</v>
      </c>
      <c r="AG57">
        <f t="shared" si="77"/>
        <v>0</v>
      </c>
      <c r="AH57">
        <f t="shared" si="78"/>
        <v>0</v>
      </c>
      <c r="AI57">
        <f t="shared" si="79"/>
        <v>0</v>
      </c>
      <c r="AJ57">
        <f t="shared" si="80"/>
        <v>0</v>
      </c>
      <c r="AK57">
        <f t="shared" si="81"/>
        <v>0</v>
      </c>
      <c r="AL57">
        <f t="shared" si="82"/>
        <v>0</v>
      </c>
      <c r="AM57">
        <f t="shared" si="83"/>
        <v>0</v>
      </c>
      <c r="AN57">
        <f t="shared" si="84"/>
        <v>0</v>
      </c>
      <c r="AO57">
        <f t="shared" si="85"/>
        <v>0</v>
      </c>
      <c r="AP57">
        <f t="shared" si="86"/>
        <v>0</v>
      </c>
      <c r="AQ57">
        <f t="shared" si="87"/>
        <v>0</v>
      </c>
      <c r="AR57">
        <f t="shared" si="88"/>
        <v>0</v>
      </c>
      <c r="AS57">
        <f t="shared" si="89"/>
        <v>0</v>
      </c>
      <c r="AT57">
        <f t="shared" si="90"/>
        <v>0</v>
      </c>
      <c r="AU57">
        <f t="shared" si="91"/>
        <v>0</v>
      </c>
      <c r="AY57" s="1" t="s">
        <v>144</v>
      </c>
    </row>
    <row r="58" spans="1:51" ht="24.95" customHeight="1" x14ac:dyDescent="0.3">
      <c r="A58" s="7" t="s">
        <v>86</v>
      </c>
      <c r="B58" s="7" t="s">
        <v>87</v>
      </c>
      <c r="C58" s="6" t="s">
        <v>12</v>
      </c>
      <c r="D58" s="8">
        <v>19.399999999999999</v>
      </c>
      <c r="E58" s="8"/>
      <c r="F58" s="8"/>
      <c r="G58" s="8"/>
      <c r="H58" s="8"/>
      <c r="I58" s="8"/>
      <c r="J58" s="8"/>
      <c r="K58" s="8"/>
      <c r="L58" s="8"/>
      <c r="M58" s="9"/>
      <c r="O58" t="str">
        <f>"01"</f>
        <v>01</v>
      </c>
      <c r="P58" s="1" t="s">
        <v>141</v>
      </c>
      <c r="Q58">
        <v>1</v>
      </c>
      <c r="R58">
        <f t="shared" si="62"/>
        <v>0</v>
      </c>
      <c r="S58">
        <f t="shared" si="63"/>
        <v>0</v>
      </c>
      <c r="T58">
        <f t="shared" si="64"/>
        <v>0</v>
      </c>
      <c r="U58">
        <f t="shared" si="65"/>
        <v>0</v>
      </c>
      <c r="V58">
        <f t="shared" si="66"/>
        <v>0</v>
      </c>
      <c r="W58">
        <f t="shared" si="67"/>
        <v>0</v>
      </c>
      <c r="X58">
        <f t="shared" si="68"/>
        <v>0</v>
      </c>
      <c r="Y58">
        <f t="shared" si="69"/>
        <v>0</v>
      </c>
      <c r="Z58">
        <f t="shared" si="70"/>
        <v>0</v>
      </c>
      <c r="AA58">
        <f t="shared" si="71"/>
        <v>0</v>
      </c>
      <c r="AB58">
        <f t="shared" si="72"/>
        <v>0</v>
      </c>
      <c r="AC58">
        <f t="shared" si="73"/>
        <v>0</v>
      </c>
      <c r="AD58">
        <f t="shared" si="74"/>
        <v>0</v>
      </c>
      <c r="AE58">
        <f t="shared" si="75"/>
        <v>0</v>
      </c>
      <c r="AF58">
        <f t="shared" si="76"/>
        <v>0</v>
      </c>
      <c r="AG58">
        <f t="shared" si="77"/>
        <v>0</v>
      </c>
      <c r="AH58">
        <f t="shared" si="78"/>
        <v>0</v>
      </c>
      <c r="AI58">
        <f t="shared" si="79"/>
        <v>0</v>
      </c>
      <c r="AJ58">
        <f t="shared" si="80"/>
        <v>0</v>
      </c>
      <c r="AK58">
        <f t="shared" si="81"/>
        <v>0</v>
      </c>
      <c r="AL58">
        <f t="shared" si="82"/>
        <v>0</v>
      </c>
      <c r="AM58">
        <f t="shared" si="83"/>
        <v>0</v>
      </c>
      <c r="AN58">
        <f t="shared" si="84"/>
        <v>0</v>
      </c>
      <c r="AO58">
        <f t="shared" si="85"/>
        <v>0</v>
      </c>
      <c r="AP58">
        <f t="shared" si="86"/>
        <v>0</v>
      </c>
      <c r="AQ58">
        <f t="shared" si="87"/>
        <v>0</v>
      </c>
      <c r="AR58">
        <f t="shared" si="88"/>
        <v>0</v>
      </c>
      <c r="AS58">
        <f t="shared" si="89"/>
        <v>0</v>
      </c>
      <c r="AT58">
        <f t="shared" si="90"/>
        <v>0</v>
      </c>
      <c r="AU58">
        <f t="shared" si="91"/>
        <v>0</v>
      </c>
      <c r="AY58" s="1" t="s">
        <v>4</v>
      </c>
    </row>
    <row r="59" spans="1:51" ht="24.95" customHeight="1" x14ac:dyDescent="0.3">
      <c r="A59" s="7" t="s">
        <v>225</v>
      </c>
      <c r="B59" s="7" t="s">
        <v>226</v>
      </c>
      <c r="C59" s="6" t="s">
        <v>12</v>
      </c>
      <c r="D59" s="8">
        <v>18.899999999999999</v>
      </c>
      <c r="E59" s="8"/>
      <c r="F59" s="8"/>
      <c r="G59" s="8"/>
      <c r="H59" s="8"/>
      <c r="I59" s="8"/>
      <c r="J59" s="8"/>
      <c r="K59" s="8"/>
      <c r="L59" s="8"/>
      <c r="M59" s="9"/>
      <c r="O59" t="str">
        <f>""</f>
        <v/>
      </c>
      <c r="P59" s="1" t="s">
        <v>141</v>
      </c>
      <c r="Q59">
        <v>1</v>
      </c>
      <c r="R59">
        <f t="shared" si="62"/>
        <v>0</v>
      </c>
      <c r="S59">
        <f t="shared" si="63"/>
        <v>0</v>
      </c>
      <c r="T59">
        <f t="shared" si="64"/>
        <v>0</v>
      </c>
      <c r="U59">
        <f t="shared" si="65"/>
        <v>0</v>
      </c>
      <c r="V59">
        <f t="shared" si="66"/>
        <v>0</v>
      </c>
      <c r="W59">
        <f t="shared" si="67"/>
        <v>0</v>
      </c>
      <c r="X59">
        <f t="shared" si="68"/>
        <v>0</v>
      </c>
      <c r="Y59">
        <f t="shared" si="69"/>
        <v>0</v>
      </c>
      <c r="Z59">
        <f t="shared" si="70"/>
        <v>0</v>
      </c>
      <c r="AA59">
        <f t="shared" si="71"/>
        <v>0</v>
      </c>
      <c r="AB59">
        <f t="shared" si="72"/>
        <v>0</v>
      </c>
      <c r="AC59">
        <f t="shared" si="73"/>
        <v>0</v>
      </c>
      <c r="AD59">
        <f t="shared" si="74"/>
        <v>0</v>
      </c>
      <c r="AE59">
        <f t="shared" si="75"/>
        <v>0</v>
      </c>
      <c r="AF59">
        <f t="shared" si="76"/>
        <v>0</v>
      </c>
      <c r="AG59">
        <f t="shared" si="77"/>
        <v>0</v>
      </c>
      <c r="AH59">
        <f t="shared" si="78"/>
        <v>0</v>
      </c>
      <c r="AI59">
        <f t="shared" si="79"/>
        <v>0</v>
      </c>
      <c r="AJ59">
        <f t="shared" si="80"/>
        <v>0</v>
      </c>
      <c r="AK59">
        <f t="shared" si="81"/>
        <v>0</v>
      </c>
      <c r="AL59">
        <f t="shared" si="82"/>
        <v>0</v>
      </c>
      <c r="AM59">
        <f t="shared" si="83"/>
        <v>0</v>
      </c>
      <c r="AN59">
        <f t="shared" si="84"/>
        <v>0</v>
      </c>
      <c r="AO59">
        <f t="shared" si="85"/>
        <v>0</v>
      </c>
      <c r="AP59">
        <f t="shared" si="86"/>
        <v>0</v>
      </c>
      <c r="AQ59">
        <f t="shared" si="87"/>
        <v>0</v>
      </c>
      <c r="AR59">
        <f t="shared" si="88"/>
        <v>0</v>
      </c>
      <c r="AS59">
        <f t="shared" si="89"/>
        <v>0</v>
      </c>
      <c r="AT59">
        <f t="shared" si="90"/>
        <v>0</v>
      </c>
      <c r="AU59">
        <f t="shared" si="91"/>
        <v>0</v>
      </c>
      <c r="AY59" s="1" t="s">
        <v>144</v>
      </c>
    </row>
    <row r="60" spans="1:51" ht="24.95" customHeight="1" x14ac:dyDescent="0.3">
      <c r="A60" s="7" t="s">
        <v>44</v>
      </c>
      <c r="B60" s="7" t="s">
        <v>45</v>
      </c>
      <c r="C60" s="6" t="s">
        <v>12</v>
      </c>
      <c r="D60" s="8">
        <v>66</v>
      </c>
      <c r="E60" s="8"/>
      <c r="F60" s="8"/>
      <c r="G60" s="8"/>
      <c r="H60" s="8"/>
      <c r="I60" s="8"/>
      <c r="J60" s="8"/>
      <c r="K60" s="8"/>
      <c r="L60" s="8"/>
      <c r="M60" s="9"/>
      <c r="O60" t="str">
        <f>"01"</f>
        <v>01</v>
      </c>
      <c r="P60" s="1" t="s">
        <v>141</v>
      </c>
      <c r="Q60">
        <v>1</v>
      </c>
      <c r="R60">
        <f t="shared" si="62"/>
        <v>0</v>
      </c>
      <c r="S60">
        <f t="shared" si="63"/>
        <v>0</v>
      </c>
      <c r="T60">
        <f t="shared" si="64"/>
        <v>0</v>
      </c>
      <c r="U60">
        <f t="shared" si="65"/>
        <v>0</v>
      </c>
      <c r="V60">
        <f t="shared" si="66"/>
        <v>0</v>
      </c>
      <c r="W60">
        <f t="shared" si="67"/>
        <v>0</v>
      </c>
      <c r="X60">
        <f t="shared" si="68"/>
        <v>0</v>
      </c>
      <c r="Y60">
        <f t="shared" si="69"/>
        <v>0</v>
      </c>
      <c r="Z60">
        <f t="shared" si="70"/>
        <v>0</v>
      </c>
      <c r="AA60">
        <f t="shared" si="71"/>
        <v>0</v>
      </c>
      <c r="AB60">
        <f t="shared" si="72"/>
        <v>0</v>
      </c>
      <c r="AC60">
        <f t="shared" si="73"/>
        <v>0</v>
      </c>
      <c r="AD60">
        <f t="shared" si="74"/>
        <v>0</v>
      </c>
      <c r="AE60">
        <f t="shared" si="75"/>
        <v>0</v>
      </c>
      <c r="AF60">
        <f t="shared" si="76"/>
        <v>0</v>
      </c>
      <c r="AG60">
        <f t="shared" si="77"/>
        <v>0</v>
      </c>
      <c r="AH60">
        <f t="shared" si="78"/>
        <v>0</v>
      </c>
      <c r="AI60">
        <f t="shared" si="79"/>
        <v>0</v>
      </c>
      <c r="AJ60">
        <f t="shared" si="80"/>
        <v>0</v>
      </c>
      <c r="AK60">
        <f t="shared" si="81"/>
        <v>0</v>
      </c>
      <c r="AL60">
        <f t="shared" si="82"/>
        <v>0</v>
      </c>
      <c r="AM60">
        <f t="shared" si="83"/>
        <v>0</v>
      </c>
      <c r="AN60">
        <f t="shared" si="84"/>
        <v>0</v>
      </c>
      <c r="AO60">
        <f t="shared" si="85"/>
        <v>0</v>
      </c>
      <c r="AP60">
        <f t="shared" si="86"/>
        <v>0</v>
      </c>
      <c r="AQ60">
        <f t="shared" si="87"/>
        <v>0</v>
      </c>
      <c r="AR60">
        <f t="shared" si="88"/>
        <v>0</v>
      </c>
      <c r="AS60">
        <f t="shared" si="89"/>
        <v>0</v>
      </c>
      <c r="AT60">
        <f t="shared" si="90"/>
        <v>0</v>
      </c>
      <c r="AU60">
        <f t="shared" si="91"/>
        <v>0</v>
      </c>
      <c r="AY60" s="1" t="s">
        <v>4</v>
      </c>
    </row>
    <row r="61" spans="1:51" ht="24.95" customHeight="1" x14ac:dyDescent="0.3">
      <c r="A61" s="7" t="s">
        <v>227</v>
      </c>
      <c r="B61" s="7" t="s">
        <v>228</v>
      </c>
      <c r="C61" s="6" t="s">
        <v>12</v>
      </c>
      <c r="D61" s="8">
        <v>64.099999999999994</v>
      </c>
      <c r="E61" s="8"/>
      <c r="F61" s="8"/>
      <c r="G61" s="8"/>
      <c r="H61" s="8"/>
      <c r="I61" s="8"/>
      <c r="J61" s="8"/>
      <c r="K61" s="8"/>
      <c r="L61" s="8"/>
      <c r="M61" s="9"/>
      <c r="O61" t="str">
        <f>""</f>
        <v/>
      </c>
      <c r="P61" s="1" t="s">
        <v>141</v>
      </c>
      <c r="Q61">
        <v>1</v>
      </c>
      <c r="R61">
        <f t="shared" si="62"/>
        <v>0</v>
      </c>
      <c r="S61">
        <f t="shared" si="63"/>
        <v>0</v>
      </c>
      <c r="T61">
        <f t="shared" si="64"/>
        <v>0</v>
      </c>
      <c r="U61">
        <f t="shared" si="65"/>
        <v>0</v>
      </c>
      <c r="V61">
        <f t="shared" si="66"/>
        <v>0</v>
      </c>
      <c r="W61">
        <f t="shared" si="67"/>
        <v>0</v>
      </c>
      <c r="X61">
        <f t="shared" si="68"/>
        <v>0</v>
      </c>
      <c r="Y61">
        <f t="shared" si="69"/>
        <v>0</v>
      </c>
      <c r="Z61">
        <f t="shared" si="70"/>
        <v>0</v>
      </c>
      <c r="AA61">
        <f t="shared" si="71"/>
        <v>0</v>
      </c>
      <c r="AB61">
        <f t="shared" si="72"/>
        <v>0</v>
      </c>
      <c r="AC61">
        <f t="shared" si="73"/>
        <v>0</v>
      </c>
      <c r="AD61">
        <f t="shared" si="74"/>
        <v>0</v>
      </c>
      <c r="AE61">
        <f t="shared" si="75"/>
        <v>0</v>
      </c>
      <c r="AF61">
        <f t="shared" si="76"/>
        <v>0</v>
      </c>
      <c r="AG61">
        <f t="shared" si="77"/>
        <v>0</v>
      </c>
      <c r="AH61">
        <f t="shared" si="78"/>
        <v>0</v>
      </c>
      <c r="AI61">
        <f t="shared" si="79"/>
        <v>0</v>
      </c>
      <c r="AJ61">
        <f t="shared" si="80"/>
        <v>0</v>
      </c>
      <c r="AK61">
        <f t="shared" si="81"/>
        <v>0</v>
      </c>
      <c r="AL61">
        <f t="shared" si="82"/>
        <v>0</v>
      </c>
      <c r="AM61">
        <f t="shared" si="83"/>
        <v>0</v>
      </c>
      <c r="AN61">
        <f t="shared" si="84"/>
        <v>0</v>
      </c>
      <c r="AO61">
        <f t="shared" si="85"/>
        <v>0</v>
      </c>
      <c r="AP61">
        <f t="shared" si="86"/>
        <v>0</v>
      </c>
      <c r="AQ61">
        <f t="shared" si="87"/>
        <v>0</v>
      </c>
      <c r="AR61">
        <f t="shared" si="88"/>
        <v>0</v>
      </c>
      <c r="AS61">
        <f t="shared" si="89"/>
        <v>0</v>
      </c>
      <c r="AT61">
        <f t="shared" si="90"/>
        <v>0</v>
      </c>
      <c r="AU61">
        <f t="shared" si="91"/>
        <v>0</v>
      </c>
      <c r="AY61" s="1" t="s">
        <v>152</v>
      </c>
    </row>
    <row r="62" spans="1:51" ht="24.95" customHeight="1" x14ac:dyDescent="0.3">
      <c r="A62" s="11"/>
      <c r="B62" s="11"/>
      <c r="C62" s="10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51" ht="24.95" customHeight="1" x14ac:dyDescent="0.3">
      <c r="A63" s="11"/>
      <c r="B63" s="11"/>
      <c r="C63" s="10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51" ht="24.95" customHeight="1" x14ac:dyDescent="0.3">
      <c r="A64" s="11"/>
      <c r="B64" s="11"/>
      <c r="C64" s="10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51" ht="24.95" customHeight="1" x14ac:dyDescent="0.3">
      <c r="A65" s="11"/>
      <c r="B65" s="11"/>
      <c r="C65" s="10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51" ht="24.95" customHeight="1" x14ac:dyDescent="0.3">
      <c r="A66" s="11"/>
      <c r="B66" s="11"/>
      <c r="C66" s="10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51" ht="24.95" customHeight="1" x14ac:dyDescent="0.3">
      <c r="A67" s="11"/>
      <c r="B67" s="11"/>
      <c r="C67" s="10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51" ht="24.95" customHeight="1" x14ac:dyDescent="0.3">
      <c r="A68" s="11"/>
      <c r="B68" s="11"/>
      <c r="C68" s="10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51" ht="24.95" customHeight="1" x14ac:dyDescent="0.3">
      <c r="A69" s="11"/>
      <c r="B69" s="11"/>
      <c r="C69" s="10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51" ht="24.95" customHeight="1" x14ac:dyDescent="0.3">
      <c r="A70" s="11"/>
      <c r="B70" s="11"/>
      <c r="C70" s="10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51" ht="24.95" customHeight="1" x14ac:dyDescent="0.3">
      <c r="A71" s="11"/>
      <c r="B71" s="11"/>
      <c r="C71" s="10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51" ht="24.95" customHeight="1" x14ac:dyDescent="0.3">
      <c r="A72" s="11"/>
      <c r="B72" s="11"/>
      <c r="C72" s="10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51" ht="24.95" customHeight="1" x14ac:dyDescent="0.3">
      <c r="A73" s="11"/>
      <c r="B73" s="11"/>
      <c r="C73" s="10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51" ht="24.95" customHeight="1" x14ac:dyDescent="0.3">
      <c r="A74" s="11"/>
      <c r="B74" s="11"/>
      <c r="C74" s="10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51" ht="24.95" customHeight="1" x14ac:dyDescent="0.3">
      <c r="A75" s="11"/>
      <c r="B75" s="11"/>
      <c r="C75" s="10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51" ht="24.95" customHeight="1" x14ac:dyDescent="0.3">
      <c r="A76" s="12" t="s">
        <v>142</v>
      </c>
      <c r="B76" s="13"/>
      <c r="C76" s="14"/>
      <c r="D76" s="15"/>
      <c r="E76" s="15"/>
      <c r="F76" s="15"/>
      <c r="G76" s="15"/>
      <c r="H76" s="15"/>
      <c r="I76" s="15"/>
      <c r="J76" s="15"/>
      <c r="K76" s="15"/>
      <c r="L76" s="15"/>
      <c r="M76" s="15"/>
      <c r="R76">
        <f t="shared" ref="R76:AY76" si="92">ROUNDDOWN(SUM(R54:R61), 0)</f>
        <v>0</v>
      </c>
      <c r="S76">
        <f t="shared" si="92"/>
        <v>0</v>
      </c>
      <c r="T76">
        <f t="shared" si="92"/>
        <v>0</v>
      </c>
      <c r="U76">
        <f t="shared" si="92"/>
        <v>0</v>
      </c>
      <c r="V76">
        <f t="shared" si="92"/>
        <v>0</v>
      </c>
      <c r="W76">
        <f t="shared" si="92"/>
        <v>0</v>
      </c>
      <c r="X76">
        <f t="shared" si="92"/>
        <v>0</v>
      </c>
      <c r="Y76">
        <f t="shared" si="92"/>
        <v>0</v>
      </c>
      <c r="Z76">
        <f t="shared" si="92"/>
        <v>0</v>
      </c>
      <c r="AA76">
        <f t="shared" si="92"/>
        <v>0</v>
      </c>
      <c r="AB76">
        <f t="shared" si="92"/>
        <v>0</v>
      </c>
      <c r="AC76">
        <f t="shared" si="92"/>
        <v>0</v>
      </c>
      <c r="AD76">
        <f t="shared" si="92"/>
        <v>0</v>
      </c>
      <c r="AE76">
        <f t="shared" si="92"/>
        <v>0</v>
      </c>
      <c r="AF76">
        <f t="shared" si="92"/>
        <v>0</v>
      </c>
      <c r="AG76">
        <f t="shared" si="92"/>
        <v>0</v>
      </c>
      <c r="AH76">
        <f t="shared" si="92"/>
        <v>0</v>
      </c>
      <c r="AI76">
        <f t="shared" si="92"/>
        <v>0</v>
      </c>
      <c r="AJ76">
        <f t="shared" si="92"/>
        <v>0</v>
      </c>
      <c r="AK76">
        <f t="shared" si="92"/>
        <v>0</v>
      </c>
      <c r="AL76">
        <f t="shared" si="92"/>
        <v>0</v>
      </c>
      <c r="AM76">
        <f t="shared" si="92"/>
        <v>0</v>
      </c>
      <c r="AN76">
        <f t="shared" si="92"/>
        <v>0</v>
      </c>
      <c r="AO76">
        <f t="shared" si="92"/>
        <v>0</v>
      </c>
      <c r="AP76">
        <f t="shared" si="92"/>
        <v>0</v>
      </c>
      <c r="AQ76">
        <f t="shared" si="92"/>
        <v>0</v>
      </c>
      <c r="AR76">
        <f t="shared" si="92"/>
        <v>0</v>
      </c>
      <c r="AS76">
        <f t="shared" si="92"/>
        <v>0</v>
      </c>
      <c r="AT76">
        <f t="shared" si="92"/>
        <v>0</v>
      </c>
      <c r="AU76">
        <f t="shared" si="92"/>
        <v>0</v>
      </c>
      <c r="AV76">
        <f t="shared" si="92"/>
        <v>0</v>
      </c>
      <c r="AW76">
        <f t="shared" si="92"/>
        <v>0</v>
      </c>
      <c r="AX76">
        <f t="shared" si="92"/>
        <v>0</v>
      </c>
      <c r="AY76">
        <f t="shared" si="92"/>
        <v>0</v>
      </c>
    </row>
    <row r="77" spans="1:51" ht="24.95" customHeight="1" x14ac:dyDescent="0.3">
      <c r="A77" s="20" t="s">
        <v>405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51" ht="24.95" customHeight="1" x14ac:dyDescent="0.3">
      <c r="A78" s="7" t="s">
        <v>229</v>
      </c>
      <c r="B78" s="7" t="s">
        <v>230</v>
      </c>
      <c r="C78" s="6" t="s">
        <v>12</v>
      </c>
      <c r="D78" s="8">
        <v>847</v>
      </c>
      <c r="E78" s="8"/>
      <c r="F78" s="8"/>
      <c r="G78" s="8"/>
      <c r="H78" s="8"/>
      <c r="I78" s="8"/>
      <c r="J78" s="8"/>
      <c r="K78" s="8"/>
      <c r="L78" s="8"/>
      <c r="M78" s="9"/>
      <c r="O78" t="str">
        <f>""</f>
        <v/>
      </c>
      <c r="P78" s="1" t="s">
        <v>141</v>
      </c>
      <c r="Q78">
        <v>1</v>
      </c>
      <c r="R78">
        <f t="shared" ref="R78:R102" si="93">IF(P78="기계경비", J78, 0)</f>
        <v>0</v>
      </c>
      <c r="S78">
        <f t="shared" ref="S78:S102" si="94">IF(P78="운반비", L78, 0)</f>
        <v>0</v>
      </c>
      <c r="T78">
        <f t="shared" ref="T78:T102" si="95">IF(P78="작업부산물", F78, 0)</f>
        <v>0</v>
      </c>
      <c r="U78">
        <f t="shared" ref="U78:U102" si="96">IF(P78="관급", F78, 0)</f>
        <v>0</v>
      </c>
      <c r="V78">
        <f t="shared" ref="V78:V102" si="97">IF(P78="외주비", J78, 0)</f>
        <v>0</v>
      </c>
      <c r="W78">
        <f t="shared" ref="W78:W102" si="98">IF(P78="장비비", J78, 0)</f>
        <v>0</v>
      </c>
      <c r="X78">
        <f t="shared" ref="X78:X102" si="99">IF(P78="폐기물처리비", L78, 0)</f>
        <v>0</v>
      </c>
      <c r="Y78">
        <f t="shared" ref="Y78:Y102" si="100">IF(P78="가설비", J78, 0)</f>
        <v>0</v>
      </c>
      <c r="Z78">
        <f t="shared" ref="Z78:Z102" si="101">IF(P78="잡비제외분", F78, 0)</f>
        <v>0</v>
      </c>
      <c r="AA78">
        <f t="shared" ref="AA78:AA102" si="102">IF(P78="사급자재대", L78, 0)</f>
        <v>0</v>
      </c>
      <c r="AB78">
        <f t="shared" ref="AB78:AB102" si="103">IF(P78="관급자재대", L78, 0)</f>
        <v>0</v>
      </c>
      <c r="AC78">
        <f t="shared" ref="AC78:AC102" si="104">IF(P78="관급자재비(도급자설치)", L78, 0)</f>
        <v>0</v>
      </c>
      <c r="AD78">
        <f t="shared" ref="AD78:AD102" si="105">IF(P78="관급자재비(관급자설치)", L78, 0)</f>
        <v>0</v>
      </c>
      <c r="AE78">
        <f t="shared" ref="AE78:AE102" si="106">IF(P78="품질관리비", L78, 0)</f>
        <v>0</v>
      </c>
      <c r="AF78">
        <f t="shared" ref="AF78:AF102" si="107">IF(P78="미확정설계공정(PS)", L78, 0)</f>
        <v>0</v>
      </c>
      <c r="AG78">
        <f t="shared" ref="AG78:AG102" si="108">IF(P78="건설기술진흥법안전관리비", L78, 0)</f>
        <v>0</v>
      </c>
      <c r="AH78">
        <f t="shared" ref="AH78:AH102" si="109">IF(P78="지정폐기물처리비", L78, 0)</f>
        <v>0</v>
      </c>
      <c r="AI78">
        <f t="shared" ref="AI78:AI102" si="110">IF(P78="사용자항목7", L78, 0)</f>
        <v>0</v>
      </c>
      <c r="AJ78">
        <f t="shared" ref="AJ78:AJ102" si="111">IF(P78="사용자항목8", L78, 0)</f>
        <v>0</v>
      </c>
      <c r="AK78">
        <f t="shared" ref="AK78:AK102" si="112">IF(P78="사용자항목9", L78, 0)</f>
        <v>0</v>
      </c>
      <c r="AL78">
        <f t="shared" ref="AL78:AL102" si="113">IF(P78="사용자항목10", L78, 0)</f>
        <v>0</v>
      </c>
      <c r="AM78">
        <f t="shared" ref="AM78:AM102" si="114">IF(P78="사용자항목11", L78, 0)</f>
        <v>0</v>
      </c>
      <c r="AN78">
        <f t="shared" ref="AN78:AN102" si="115">IF(P78="사용자항목12", L78, 0)</f>
        <v>0</v>
      </c>
      <c r="AO78">
        <f t="shared" ref="AO78:AO102" si="116">IF(P78="사용자항목13", L78, 0)</f>
        <v>0</v>
      </c>
      <c r="AP78">
        <f t="shared" ref="AP78:AP102" si="117">IF(P78="사용자항목14", L78, 0)</f>
        <v>0</v>
      </c>
      <c r="AQ78">
        <f t="shared" ref="AQ78:AQ102" si="118">IF(P78="사용자항목15", L78, 0)</f>
        <v>0</v>
      </c>
      <c r="AR78">
        <f t="shared" ref="AR78:AR102" si="119">IF(P78="사용자항목16", L78, 0)</f>
        <v>0</v>
      </c>
      <c r="AS78">
        <f t="shared" ref="AS78:AS102" si="120">IF(P78="사용자항목17", L78, 0)</f>
        <v>0</v>
      </c>
      <c r="AT78">
        <f t="shared" ref="AT78:AT102" si="121">IF(P78="사용자항목18", L78, 0)</f>
        <v>0</v>
      </c>
      <c r="AU78">
        <f t="shared" ref="AU78:AU102" si="122">IF(P78="사용자항목19", L78, 0)</f>
        <v>0</v>
      </c>
      <c r="AY78" s="1" t="s">
        <v>231</v>
      </c>
    </row>
    <row r="79" spans="1:51" ht="24.95" customHeight="1" x14ac:dyDescent="0.3">
      <c r="A79" s="7" t="s">
        <v>153</v>
      </c>
      <c r="B79" s="7" t="s">
        <v>232</v>
      </c>
      <c r="C79" s="6" t="s">
        <v>12</v>
      </c>
      <c r="D79" s="8">
        <v>86</v>
      </c>
      <c r="E79" s="8"/>
      <c r="F79" s="8"/>
      <c r="G79" s="8"/>
      <c r="H79" s="8"/>
      <c r="I79" s="8"/>
      <c r="J79" s="8"/>
      <c r="K79" s="8"/>
      <c r="L79" s="8"/>
      <c r="M79" s="9"/>
      <c r="O79" t="str">
        <f>""</f>
        <v/>
      </c>
      <c r="P79" s="1" t="s">
        <v>141</v>
      </c>
      <c r="Q79">
        <v>1</v>
      </c>
      <c r="R79">
        <f t="shared" si="93"/>
        <v>0</v>
      </c>
      <c r="S79">
        <f t="shared" si="94"/>
        <v>0</v>
      </c>
      <c r="T79">
        <f t="shared" si="95"/>
        <v>0</v>
      </c>
      <c r="U79">
        <f t="shared" si="96"/>
        <v>0</v>
      </c>
      <c r="V79">
        <f t="shared" si="97"/>
        <v>0</v>
      </c>
      <c r="W79">
        <f t="shared" si="98"/>
        <v>0</v>
      </c>
      <c r="X79">
        <f t="shared" si="99"/>
        <v>0</v>
      </c>
      <c r="Y79">
        <f t="shared" si="100"/>
        <v>0</v>
      </c>
      <c r="Z79">
        <f t="shared" si="101"/>
        <v>0</v>
      </c>
      <c r="AA79">
        <f t="shared" si="102"/>
        <v>0</v>
      </c>
      <c r="AB79">
        <f t="shared" si="103"/>
        <v>0</v>
      </c>
      <c r="AC79">
        <f t="shared" si="104"/>
        <v>0</v>
      </c>
      <c r="AD79">
        <f t="shared" si="105"/>
        <v>0</v>
      </c>
      <c r="AE79">
        <f t="shared" si="106"/>
        <v>0</v>
      </c>
      <c r="AF79">
        <f t="shared" si="107"/>
        <v>0</v>
      </c>
      <c r="AG79">
        <f t="shared" si="108"/>
        <v>0</v>
      </c>
      <c r="AH79">
        <f t="shared" si="109"/>
        <v>0</v>
      </c>
      <c r="AI79">
        <f t="shared" si="110"/>
        <v>0</v>
      </c>
      <c r="AJ79">
        <f t="shared" si="111"/>
        <v>0</v>
      </c>
      <c r="AK79">
        <f t="shared" si="112"/>
        <v>0</v>
      </c>
      <c r="AL79">
        <f t="shared" si="113"/>
        <v>0</v>
      </c>
      <c r="AM79">
        <f t="shared" si="114"/>
        <v>0</v>
      </c>
      <c r="AN79">
        <f t="shared" si="115"/>
        <v>0</v>
      </c>
      <c r="AO79">
        <f t="shared" si="116"/>
        <v>0</v>
      </c>
      <c r="AP79">
        <f t="shared" si="117"/>
        <v>0</v>
      </c>
      <c r="AQ79">
        <f t="shared" si="118"/>
        <v>0</v>
      </c>
      <c r="AR79">
        <f t="shared" si="119"/>
        <v>0</v>
      </c>
      <c r="AS79">
        <f t="shared" si="120"/>
        <v>0</v>
      </c>
      <c r="AT79">
        <f t="shared" si="121"/>
        <v>0</v>
      </c>
      <c r="AU79">
        <f t="shared" si="122"/>
        <v>0</v>
      </c>
      <c r="AY79" s="1" t="s">
        <v>143</v>
      </c>
    </row>
    <row r="80" spans="1:51" ht="24.95" customHeight="1" x14ac:dyDescent="0.3">
      <c r="A80" s="7" t="s">
        <v>233</v>
      </c>
      <c r="B80" s="7" t="s">
        <v>234</v>
      </c>
      <c r="C80" s="6" t="s">
        <v>12</v>
      </c>
      <c r="D80" s="8">
        <v>86</v>
      </c>
      <c r="E80" s="8"/>
      <c r="F80" s="8"/>
      <c r="G80" s="8"/>
      <c r="H80" s="8"/>
      <c r="I80" s="8"/>
      <c r="J80" s="8"/>
      <c r="K80" s="8"/>
      <c r="L80" s="8"/>
      <c r="M80" s="9"/>
      <c r="O80" t="str">
        <f>""</f>
        <v/>
      </c>
      <c r="P80" s="1" t="s">
        <v>141</v>
      </c>
      <c r="Q80">
        <v>1</v>
      </c>
      <c r="R80">
        <f t="shared" si="93"/>
        <v>0</v>
      </c>
      <c r="S80">
        <f t="shared" si="94"/>
        <v>0</v>
      </c>
      <c r="T80">
        <f t="shared" si="95"/>
        <v>0</v>
      </c>
      <c r="U80">
        <f t="shared" si="96"/>
        <v>0</v>
      </c>
      <c r="V80">
        <f t="shared" si="97"/>
        <v>0</v>
      </c>
      <c r="W80">
        <f t="shared" si="98"/>
        <v>0</v>
      </c>
      <c r="X80">
        <f t="shared" si="99"/>
        <v>0</v>
      </c>
      <c r="Y80">
        <f t="shared" si="100"/>
        <v>0</v>
      </c>
      <c r="Z80">
        <f t="shared" si="101"/>
        <v>0</v>
      </c>
      <c r="AA80">
        <f t="shared" si="102"/>
        <v>0</v>
      </c>
      <c r="AB80">
        <f t="shared" si="103"/>
        <v>0</v>
      </c>
      <c r="AC80">
        <f t="shared" si="104"/>
        <v>0</v>
      </c>
      <c r="AD80">
        <f t="shared" si="105"/>
        <v>0</v>
      </c>
      <c r="AE80">
        <f t="shared" si="106"/>
        <v>0</v>
      </c>
      <c r="AF80">
        <f t="shared" si="107"/>
        <v>0</v>
      </c>
      <c r="AG80">
        <f t="shared" si="108"/>
        <v>0</v>
      </c>
      <c r="AH80">
        <f t="shared" si="109"/>
        <v>0</v>
      </c>
      <c r="AI80">
        <f t="shared" si="110"/>
        <v>0</v>
      </c>
      <c r="AJ80">
        <f t="shared" si="111"/>
        <v>0</v>
      </c>
      <c r="AK80">
        <f t="shared" si="112"/>
        <v>0</v>
      </c>
      <c r="AL80">
        <f t="shared" si="113"/>
        <v>0</v>
      </c>
      <c r="AM80">
        <f t="shared" si="114"/>
        <v>0</v>
      </c>
      <c r="AN80">
        <f t="shared" si="115"/>
        <v>0</v>
      </c>
      <c r="AO80">
        <f t="shared" si="116"/>
        <v>0</v>
      </c>
      <c r="AP80">
        <f t="shared" si="117"/>
        <v>0</v>
      </c>
      <c r="AQ80">
        <f t="shared" si="118"/>
        <v>0</v>
      </c>
      <c r="AR80">
        <f t="shared" si="119"/>
        <v>0</v>
      </c>
      <c r="AS80">
        <f t="shared" si="120"/>
        <v>0</v>
      </c>
      <c r="AT80">
        <f t="shared" si="121"/>
        <v>0</v>
      </c>
      <c r="AU80">
        <f t="shared" si="122"/>
        <v>0</v>
      </c>
      <c r="AY80" s="1" t="s">
        <v>152</v>
      </c>
    </row>
    <row r="81" spans="1:51" ht="24.95" customHeight="1" x14ac:dyDescent="0.3">
      <c r="A81" s="7" t="s">
        <v>101</v>
      </c>
      <c r="B81" s="7" t="s">
        <v>102</v>
      </c>
      <c r="C81" s="6" t="s">
        <v>12</v>
      </c>
      <c r="D81" s="8">
        <v>961</v>
      </c>
      <c r="E81" s="8"/>
      <c r="F81" s="8"/>
      <c r="G81" s="8"/>
      <c r="H81" s="8"/>
      <c r="I81" s="8"/>
      <c r="J81" s="8"/>
      <c r="K81" s="8"/>
      <c r="L81" s="9"/>
      <c r="M81" s="9"/>
      <c r="O81" t="str">
        <f>"01"</f>
        <v>01</v>
      </c>
      <c r="P81" s="1" t="s">
        <v>141</v>
      </c>
      <c r="Q81">
        <v>1</v>
      </c>
      <c r="R81">
        <f t="shared" si="93"/>
        <v>0</v>
      </c>
      <c r="S81">
        <f t="shared" si="94"/>
        <v>0</v>
      </c>
      <c r="T81">
        <f t="shared" si="95"/>
        <v>0</v>
      </c>
      <c r="U81">
        <f t="shared" si="96"/>
        <v>0</v>
      </c>
      <c r="V81">
        <f t="shared" si="97"/>
        <v>0</v>
      </c>
      <c r="W81">
        <f t="shared" si="98"/>
        <v>0</v>
      </c>
      <c r="X81">
        <f t="shared" si="99"/>
        <v>0</v>
      </c>
      <c r="Y81">
        <f t="shared" si="100"/>
        <v>0</v>
      </c>
      <c r="Z81">
        <f t="shared" si="101"/>
        <v>0</v>
      </c>
      <c r="AA81">
        <f t="shared" si="102"/>
        <v>0</v>
      </c>
      <c r="AB81">
        <f t="shared" si="103"/>
        <v>0</v>
      </c>
      <c r="AC81">
        <f t="shared" si="104"/>
        <v>0</v>
      </c>
      <c r="AD81">
        <f t="shared" si="105"/>
        <v>0</v>
      </c>
      <c r="AE81">
        <f t="shared" si="106"/>
        <v>0</v>
      </c>
      <c r="AF81">
        <f t="shared" si="107"/>
        <v>0</v>
      </c>
      <c r="AG81">
        <f t="shared" si="108"/>
        <v>0</v>
      </c>
      <c r="AH81">
        <f t="shared" si="109"/>
        <v>0</v>
      </c>
      <c r="AI81">
        <f t="shared" si="110"/>
        <v>0</v>
      </c>
      <c r="AJ81">
        <f t="shared" si="111"/>
        <v>0</v>
      </c>
      <c r="AK81">
        <f t="shared" si="112"/>
        <v>0</v>
      </c>
      <c r="AL81">
        <f t="shared" si="113"/>
        <v>0</v>
      </c>
      <c r="AM81">
        <f t="shared" si="114"/>
        <v>0</v>
      </c>
      <c r="AN81">
        <f t="shared" si="115"/>
        <v>0</v>
      </c>
      <c r="AO81">
        <f t="shared" si="116"/>
        <v>0</v>
      </c>
      <c r="AP81">
        <f t="shared" si="117"/>
        <v>0</v>
      </c>
      <c r="AQ81">
        <f t="shared" si="118"/>
        <v>0</v>
      </c>
      <c r="AR81">
        <f t="shared" si="119"/>
        <v>0</v>
      </c>
      <c r="AS81">
        <f t="shared" si="120"/>
        <v>0</v>
      </c>
      <c r="AT81">
        <f t="shared" si="121"/>
        <v>0</v>
      </c>
      <c r="AU81">
        <f t="shared" si="122"/>
        <v>0</v>
      </c>
      <c r="AY81" s="1" t="s">
        <v>103</v>
      </c>
    </row>
    <row r="82" spans="1:51" ht="24.95" customHeight="1" x14ac:dyDescent="0.3">
      <c r="A82" s="7" t="s">
        <v>235</v>
      </c>
      <c r="B82" s="7" t="s">
        <v>155</v>
      </c>
      <c r="C82" s="6" t="s">
        <v>12</v>
      </c>
      <c r="D82" s="8">
        <v>93.9</v>
      </c>
      <c r="E82" s="8"/>
      <c r="F82" s="8"/>
      <c r="G82" s="8"/>
      <c r="H82" s="8"/>
      <c r="I82" s="8"/>
      <c r="J82" s="8"/>
      <c r="K82" s="8"/>
      <c r="L82" s="8"/>
      <c r="M82" s="9"/>
      <c r="O82" t="str">
        <f>""</f>
        <v/>
      </c>
      <c r="P82" s="1" t="s">
        <v>141</v>
      </c>
      <c r="Q82">
        <v>1</v>
      </c>
      <c r="R82">
        <f t="shared" si="93"/>
        <v>0</v>
      </c>
      <c r="S82">
        <f t="shared" si="94"/>
        <v>0</v>
      </c>
      <c r="T82">
        <f t="shared" si="95"/>
        <v>0</v>
      </c>
      <c r="U82">
        <f t="shared" si="96"/>
        <v>0</v>
      </c>
      <c r="V82">
        <f t="shared" si="97"/>
        <v>0</v>
      </c>
      <c r="W82">
        <f t="shared" si="98"/>
        <v>0</v>
      </c>
      <c r="X82">
        <f t="shared" si="99"/>
        <v>0</v>
      </c>
      <c r="Y82">
        <f t="shared" si="100"/>
        <v>0</v>
      </c>
      <c r="Z82">
        <f t="shared" si="101"/>
        <v>0</v>
      </c>
      <c r="AA82">
        <f t="shared" si="102"/>
        <v>0</v>
      </c>
      <c r="AB82">
        <f t="shared" si="103"/>
        <v>0</v>
      </c>
      <c r="AC82">
        <f t="shared" si="104"/>
        <v>0</v>
      </c>
      <c r="AD82">
        <f t="shared" si="105"/>
        <v>0</v>
      </c>
      <c r="AE82">
        <f t="shared" si="106"/>
        <v>0</v>
      </c>
      <c r="AF82">
        <f t="shared" si="107"/>
        <v>0</v>
      </c>
      <c r="AG82">
        <f t="shared" si="108"/>
        <v>0</v>
      </c>
      <c r="AH82">
        <f t="shared" si="109"/>
        <v>0</v>
      </c>
      <c r="AI82">
        <f t="shared" si="110"/>
        <v>0</v>
      </c>
      <c r="AJ82">
        <f t="shared" si="111"/>
        <v>0</v>
      </c>
      <c r="AK82">
        <f t="shared" si="112"/>
        <v>0</v>
      </c>
      <c r="AL82">
        <f t="shared" si="113"/>
        <v>0</v>
      </c>
      <c r="AM82">
        <f t="shared" si="114"/>
        <v>0</v>
      </c>
      <c r="AN82">
        <f t="shared" si="115"/>
        <v>0</v>
      </c>
      <c r="AO82">
        <f t="shared" si="116"/>
        <v>0</v>
      </c>
      <c r="AP82">
        <f t="shared" si="117"/>
        <v>0</v>
      </c>
      <c r="AQ82">
        <f t="shared" si="118"/>
        <v>0</v>
      </c>
      <c r="AR82">
        <f t="shared" si="119"/>
        <v>0</v>
      </c>
      <c r="AS82">
        <f t="shared" si="120"/>
        <v>0</v>
      </c>
      <c r="AT82">
        <f t="shared" si="121"/>
        <v>0</v>
      </c>
      <c r="AU82">
        <f t="shared" si="122"/>
        <v>0</v>
      </c>
    </row>
    <row r="83" spans="1:51" ht="24.95" customHeight="1" x14ac:dyDescent="0.3">
      <c r="A83" s="7" t="s">
        <v>236</v>
      </c>
      <c r="B83" s="7" t="s">
        <v>237</v>
      </c>
      <c r="C83" s="6" t="s">
        <v>9</v>
      </c>
      <c r="D83" s="8">
        <v>2</v>
      </c>
      <c r="E83" s="8"/>
      <c r="F83" s="8"/>
      <c r="G83" s="8"/>
      <c r="H83" s="8"/>
      <c r="I83" s="8"/>
      <c r="J83" s="8"/>
      <c r="K83" s="8"/>
      <c r="L83" s="8"/>
      <c r="M83" s="9"/>
      <c r="O83" t="str">
        <f>""</f>
        <v/>
      </c>
      <c r="P83" s="1" t="s">
        <v>141</v>
      </c>
      <c r="Q83">
        <v>1</v>
      </c>
      <c r="R83">
        <f t="shared" si="93"/>
        <v>0</v>
      </c>
      <c r="S83">
        <f t="shared" si="94"/>
        <v>0</v>
      </c>
      <c r="T83">
        <f t="shared" si="95"/>
        <v>0</v>
      </c>
      <c r="U83">
        <f t="shared" si="96"/>
        <v>0</v>
      </c>
      <c r="V83">
        <f t="shared" si="97"/>
        <v>0</v>
      </c>
      <c r="W83">
        <f t="shared" si="98"/>
        <v>0</v>
      </c>
      <c r="X83">
        <f t="shared" si="99"/>
        <v>0</v>
      </c>
      <c r="Y83">
        <f t="shared" si="100"/>
        <v>0</v>
      </c>
      <c r="Z83">
        <f t="shared" si="101"/>
        <v>0</v>
      </c>
      <c r="AA83">
        <f t="shared" si="102"/>
        <v>0</v>
      </c>
      <c r="AB83">
        <f t="shared" si="103"/>
        <v>0</v>
      </c>
      <c r="AC83">
        <f t="shared" si="104"/>
        <v>0</v>
      </c>
      <c r="AD83">
        <f t="shared" si="105"/>
        <v>0</v>
      </c>
      <c r="AE83">
        <f t="shared" si="106"/>
        <v>0</v>
      </c>
      <c r="AF83">
        <f t="shared" si="107"/>
        <v>0</v>
      </c>
      <c r="AG83">
        <f t="shared" si="108"/>
        <v>0</v>
      </c>
      <c r="AH83">
        <f t="shared" si="109"/>
        <v>0</v>
      </c>
      <c r="AI83">
        <f t="shared" si="110"/>
        <v>0</v>
      </c>
      <c r="AJ83">
        <f t="shared" si="111"/>
        <v>0</v>
      </c>
      <c r="AK83">
        <f t="shared" si="112"/>
        <v>0</v>
      </c>
      <c r="AL83">
        <f t="shared" si="113"/>
        <v>0</v>
      </c>
      <c r="AM83">
        <f t="shared" si="114"/>
        <v>0</v>
      </c>
      <c r="AN83">
        <f t="shared" si="115"/>
        <v>0</v>
      </c>
      <c r="AO83">
        <f t="shared" si="116"/>
        <v>0</v>
      </c>
      <c r="AP83">
        <f t="shared" si="117"/>
        <v>0</v>
      </c>
      <c r="AQ83">
        <f t="shared" si="118"/>
        <v>0</v>
      </c>
      <c r="AR83">
        <f t="shared" si="119"/>
        <v>0</v>
      </c>
      <c r="AS83">
        <f t="shared" si="120"/>
        <v>0</v>
      </c>
      <c r="AT83">
        <f t="shared" si="121"/>
        <v>0</v>
      </c>
      <c r="AU83">
        <f t="shared" si="122"/>
        <v>0</v>
      </c>
      <c r="AY83" s="1" t="s">
        <v>238</v>
      </c>
    </row>
    <row r="84" spans="1:51" ht="24.95" customHeight="1" x14ac:dyDescent="0.3">
      <c r="A84" s="7" t="s">
        <v>239</v>
      </c>
      <c r="B84" s="7" t="s">
        <v>237</v>
      </c>
      <c r="C84" s="6" t="s">
        <v>9</v>
      </c>
      <c r="D84" s="8">
        <v>2</v>
      </c>
      <c r="E84" s="8"/>
      <c r="F84" s="8"/>
      <c r="G84" s="8"/>
      <c r="H84" s="8"/>
      <c r="I84" s="8"/>
      <c r="J84" s="8"/>
      <c r="K84" s="8"/>
      <c r="L84" s="8"/>
      <c r="M84" s="9"/>
      <c r="O84" t="str">
        <f>""</f>
        <v/>
      </c>
      <c r="P84" s="1" t="s">
        <v>141</v>
      </c>
      <c r="Q84">
        <v>1</v>
      </c>
      <c r="R84">
        <f t="shared" si="93"/>
        <v>0</v>
      </c>
      <c r="S84">
        <f t="shared" si="94"/>
        <v>0</v>
      </c>
      <c r="T84">
        <f t="shared" si="95"/>
        <v>0</v>
      </c>
      <c r="U84">
        <f t="shared" si="96"/>
        <v>0</v>
      </c>
      <c r="V84">
        <f t="shared" si="97"/>
        <v>0</v>
      </c>
      <c r="W84">
        <f t="shared" si="98"/>
        <v>0</v>
      </c>
      <c r="X84">
        <f t="shared" si="99"/>
        <v>0</v>
      </c>
      <c r="Y84">
        <f t="shared" si="100"/>
        <v>0</v>
      </c>
      <c r="Z84">
        <f t="shared" si="101"/>
        <v>0</v>
      </c>
      <c r="AA84">
        <f t="shared" si="102"/>
        <v>0</v>
      </c>
      <c r="AB84">
        <f t="shared" si="103"/>
        <v>0</v>
      </c>
      <c r="AC84">
        <f t="shared" si="104"/>
        <v>0</v>
      </c>
      <c r="AD84">
        <f t="shared" si="105"/>
        <v>0</v>
      </c>
      <c r="AE84">
        <f t="shared" si="106"/>
        <v>0</v>
      </c>
      <c r="AF84">
        <f t="shared" si="107"/>
        <v>0</v>
      </c>
      <c r="AG84">
        <f t="shared" si="108"/>
        <v>0</v>
      </c>
      <c r="AH84">
        <f t="shared" si="109"/>
        <v>0</v>
      </c>
      <c r="AI84">
        <f t="shared" si="110"/>
        <v>0</v>
      </c>
      <c r="AJ84">
        <f t="shared" si="111"/>
        <v>0</v>
      </c>
      <c r="AK84">
        <f t="shared" si="112"/>
        <v>0</v>
      </c>
      <c r="AL84">
        <f t="shared" si="113"/>
        <v>0</v>
      </c>
      <c r="AM84">
        <f t="shared" si="114"/>
        <v>0</v>
      </c>
      <c r="AN84">
        <f t="shared" si="115"/>
        <v>0</v>
      </c>
      <c r="AO84">
        <f t="shared" si="116"/>
        <v>0</v>
      </c>
      <c r="AP84">
        <f t="shared" si="117"/>
        <v>0</v>
      </c>
      <c r="AQ84">
        <f t="shared" si="118"/>
        <v>0</v>
      </c>
      <c r="AR84">
        <f t="shared" si="119"/>
        <v>0</v>
      </c>
      <c r="AS84">
        <f t="shared" si="120"/>
        <v>0</v>
      </c>
      <c r="AT84">
        <f t="shared" si="121"/>
        <v>0</v>
      </c>
      <c r="AU84">
        <f t="shared" si="122"/>
        <v>0</v>
      </c>
      <c r="AY84" s="1" t="s">
        <v>238</v>
      </c>
    </row>
    <row r="85" spans="1:51" ht="24.95" customHeight="1" x14ac:dyDescent="0.3">
      <c r="A85" s="7" t="s">
        <v>240</v>
      </c>
      <c r="B85" s="7" t="s">
        <v>241</v>
      </c>
      <c r="C85" s="6" t="s">
        <v>16</v>
      </c>
      <c r="D85" s="8">
        <v>21.7</v>
      </c>
      <c r="E85" s="8"/>
      <c r="F85" s="8"/>
      <c r="G85" s="8"/>
      <c r="H85" s="8"/>
      <c r="I85" s="8"/>
      <c r="J85" s="8"/>
      <c r="K85" s="8"/>
      <c r="L85" s="8"/>
      <c r="M85" s="9"/>
      <c r="O85" t="str">
        <f>""</f>
        <v/>
      </c>
      <c r="P85" s="1" t="s">
        <v>141</v>
      </c>
      <c r="Q85">
        <v>1</v>
      </c>
      <c r="R85">
        <f t="shared" si="93"/>
        <v>0</v>
      </c>
      <c r="S85">
        <f t="shared" si="94"/>
        <v>0</v>
      </c>
      <c r="T85">
        <f t="shared" si="95"/>
        <v>0</v>
      </c>
      <c r="U85">
        <f t="shared" si="96"/>
        <v>0</v>
      </c>
      <c r="V85">
        <f t="shared" si="97"/>
        <v>0</v>
      </c>
      <c r="W85">
        <f t="shared" si="98"/>
        <v>0</v>
      </c>
      <c r="X85">
        <f t="shared" si="99"/>
        <v>0</v>
      </c>
      <c r="Y85">
        <f t="shared" si="100"/>
        <v>0</v>
      </c>
      <c r="Z85">
        <f t="shared" si="101"/>
        <v>0</v>
      </c>
      <c r="AA85">
        <f t="shared" si="102"/>
        <v>0</v>
      </c>
      <c r="AB85">
        <f t="shared" si="103"/>
        <v>0</v>
      </c>
      <c r="AC85">
        <f t="shared" si="104"/>
        <v>0</v>
      </c>
      <c r="AD85">
        <f t="shared" si="105"/>
        <v>0</v>
      </c>
      <c r="AE85">
        <f t="shared" si="106"/>
        <v>0</v>
      </c>
      <c r="AF85">
        <f t="shared" si="107"/>
        <v>0</v>
      </c>
      <c r="AG85">
        <f t="shared" si="108"/>
        <v>0</v>
      </c>
      <c r="AH85">
        <f t="shared" si="109"/>
        <v>0</v>
      </c>
      <c r="AI85">
        <f t="shared" si="110"/>
        <v>0</v>
      </c>
      <c r="AJ85">
        <f t="shared" si="111"/>
        <v>0</v>
      </c>
      <c r="AK85">
        <f t="shared" si="112"/>
        <v>0</v>
      </c>
      <c r="AL85">
        <f t="shared" si="113"/>
        <v>0</v>
      </c>
      <c r="AM85">
        <f t="shared" si="114"/>
        <v>0</v>
      </c>
      <c r="AN85">
        <f t="shared" si="115"/>
        <v>0</v>
      </c>
      <c r="AO85">
        <f t="shared" si="116"/>
        <v>0</v>
      </c>
      <c r="AP85">
        <f t="shared" si="117"/>
        <v>0</v>
      </c>
      <c r="AQ85">
        <f t="shared" si="118"/>
        <v>0</v>
      </c>
      <c r="AR85">
        <f t="shared" si="119"/>
        <v>0</v>
      </c>
      <c r="AS85">
        <f t="shared" si="120"/>
        <v>0</v>
      </c>
      <c r="AT85">
        <f t="shared" si="121"/>
        <v>0</v>
      </c>
      <c r="AU85">
        <f t="shared" si="122"/>
        <v>0</v>
      </c>
      <c r="AY85" s="1" t="s">
        <v>238</v>
      </c>
    </row>
    <row r="86" spans="1:51" ht="24.95" customHeight="1" x14ac:dyDescent="0.3">
      <c r="A86" s="7" t="s">
        <v>154</v>
      </c>
      <c r="B86" s="7" t="s">
        <v>242</v>
      </c>
      <c r="C86" s="6" t="s">
        <v>12</v>
      </c>
      <c r="D86" s="8">
        <v>111.3</v>
      </c>
      <c r="E86" s="8"/>
      <c r="F86" s="8"/>
      <c r="G86" s="8"/>
      <c r="H86" s="8"/>
      <c r="I86" s="8"/>
      <c r="J86" s="8"/>
      <c r="K86" s="8"/>
      <c r="L86" s="8"/>
      <c r="M86" s="9"/>
      <c r="O86" t="str">
        <f>""</f>
        <v/>
      </c>
      <c r="P86" s="1" t="s">
        <v>141</v>
      </c>
      <c r="Q86">
        <v>1</v>
      </c>
      <c r="R86">
        <f t="shared" si="93"/>
        <v>0</v>
      </c>
      <c r="S86">
        <f t="shared" si="94"/>
        <v>0</v>
      </c>
      <c r="T86">
        <f t="shared" si="95"/>
        <v>0</v>
      </c>
      <c r="U86">
        <f t="shared" si="96"/>
        <v>0</v>
      </c>
      <c r="V86">
        <f t="shared" si="97"/>
        <v>0</v>
      </c>
      <c r="W86">
        <f t="shared" si="98"/>
        <v>0</v>
      </c>
      <c r="X86">
        <f t="shared" si="99"/>
        <v>0</v>
      </c>
      <c r="Y86">
        <f t="shared" si="100"/>
        <v>0</v>
      </c>
      <c r="Z86">
        <f t="shared" si="101"/>
        <v>0</v>
      </c>
      <c r="AA86">
        <f t="shared" si="102"/>
        <v>0</v>
      </c>
      <c r="AB86">
        <f t="shared" si="103"/>
        <v>0</v>
      </c>
      <c r="AC86">
        <f t="shared" si="104"/>
        <v>0</v>
      </c>
      <c r="AD86">
        <f t="shared" si="105"/>
        <v>0</v>
      </c>
      <c r="AE86">
        <f t="shared" si="106"/>
        <v>0</v>
      </c>
      <c r="AF86">
        <f t="shared" si="107"/>
        <v>0</v>
      </c>
      <c r="AG86">
        <f t="shared" si="108"/>
        <v>0</v>
      </c>
      <c r="AH86">
        <f t="shared" si="109"/>
        <v>0</v>
      </c>
      <c r="AI86">
        <f t="shared" si="110"/>
        <v>0</v>
      </c>
      <c r="AJ86">
        <f t="shared" si="111"/>
        <v>0</v>
      </c>
      <c r="AK86">
        <f t="shared" si="112"/>
        <v>0</v>
      </c>
      <c r="AL86">
        <f t="shared" si="113"/>
        <v>0</v>
      </c>
      <c r="AM86">
        <f t="shared" si="114"/>
        <v>0</v>
      </c>
      <c r="AN86">
        <f t="shared" si="115"/>
        <v>0</v>
      </c>
      <c r="AO86">
        <f t="shared" si="116"/>
        <v>0</v>
      </c>
      <c r="AP86">
        <f t="shared" si="117"/>
        <v>0</v>
      </c>
      <c r="AQ86">
        <f t="shared" si="118"/>
        <v>0</v>
      </c>
      <c r="AR86">
        <f t="shared" si="119"/>
        <v>0</v>
      </c>
      <c r="AS86">
        <f t="shared" si="120"/>
        <v>0</v>
      </c>
      <c r="AT86">
        <f t="shared" si="121"/>
        <v>0</v>
      </c>
      <c r="AU86">
        <f t="shared" si="122"/>
        <v>0</v>
      </c>
      <c r="AY86" s="1" t="s">
        <v>152</v>
      </c>
    </row>
    <row r="87" spans="1:51" ht="24.95" customHeight="1" x14ac:dyDescent="0.3">
      <c r="A87" s="7" t="s">
        <v>88</v>
      </c>
      <c r="B87" s="7" t="s">
        <v>89</v>
      </c>
      <c r="C87" s="6" t="s">
        <v>12</v>
      </c>
      <c r="D87" s="8">
        <v>116.9</v>
      </c>
      <c r="E87" s="8"/>
      <c r="F87" s="8"/>
      <c r="G87" s="8"/>
      <c r="H87" s="8"/>
      <c r="I87" s="8"/>
      <c r="J87" s="8"/>
      <c r="K87" s="8"/>
      <c r="L87" s="9"/>
      <c r="M87" s="9"/>
      <c r="O87" t="str">
        <f>"01"</f>
        <v>01</v>
      </c>
      <c r="P87" s="1" t="s">
        <v>141</v>
      </c>
      <c r="Q87">
        <v>1</v>
      </c>
      <c r="R87">
        <f t="shared" si="93"/>
        <v>0</v>
      </c>
      <c r="S87">
        <f t="shared" si="94"/>
        <v>0</v>
      </c>
      <c r="T87">
        <f t="shared" si="95"/>
        <v>0</v>
      </c>
      <c r="U87">
        <f t="shared" si="96"/>
        <v>0</v>
      </c>
      <c r="V87">
        <f t="shared" si="97"/>
        <v>0</v>
      </c>
      <c r="W87">
        <f t="shared" si="98"/>
        <v>0</v>
      </c>
      <c r="X87">
        <f t="shared" si="99"/>
        <v>0</v>
      </c>
      <c r="Y87">
        <f t="shared" si="100"/>
        <v>0</v>
      </c>
      <c r="Z87">
        <f t="shared" si="101"/>
        <v>0</v>
      </c>
      <c r="AA87">
        <f t="shared" si="102"/>
        <v>0</v>
      </c>
      <c r="AB87">
        <f t="shared" si="103"/>
        <v>0</v>
      </c>
      <c r="AC87">
        <f t="shared" si="104"/>
        <v>0</v>
      </c>
      <c r="AD87">
        <f t="shared" si="105"/>
        <v>0</v>
      </c>
      <c r="AE87">
        <f t="shared" si="106"/>
        <v>0</v>
      </c>
      <c r="AF87">
        <f t="shared" si="107"/>
        <v>0</v>
      </c>
      <c r="AG87">
        <f t="shared" si="108"/>
        <v>0</v>
      </c>
      <c r="AH87">
        <f t="shared" si="109"/>
        <v>0</v>
      </c>
      <c r="AI87">
        <f t="shared" si="110"/>
        <v>0</v>
      </c>
      <c r="AJ87">
        <f t="shared" si="111"/>
        <v>0</v>
      </c>
      <c r="AK87">
        <f t="shared" si="112"/>
        <v>0</v>
      </c>
      <c r="AL87">
        <f t="shared" si="113"/>
        <v>0</v>
      </c>
      <c r="AM87">
        <f t="shared" si="114"/>
        <v>0</v>
      </c>
      <c r="AN87">
        <f t="shared" si="115"/>
        <v>0</v>
      </c>
      <c r="AO87">
        <f t="shared" si="116"/>
        <v>0</v>
      </c>
      <c r="AP87">
        <f t="shared" si="117"/>
        <v>0</v>
      </c>
      <c r="AQ87">
        <f t="shared" si="118"/>
        <v>0</v>
      </c>
      <c r="AR87">
        <f t="shared" si="119"/>
        <v>0</v>
      </c>
      <c r="AS87">
        <f t="shared" si="120"/>
        <v>0</v>
      </c>
      <c r="AT87">
        <f t="shared" si="121"/>
        <v>0</v>
      </c>
      <c r="AU87">
        <f t="shared" si="122"/>
        <v>0</v>
      </c>
      <c r="AY87" s="1" t="s">
        <v>90</v>
      </c>
    </row>
    <row r="88" spans="1:51" ht="24.95" customHeight="1" x14ac:dyDescent="0.3">
      <c r="A88" s="7" t="s">
        <v>243</v>
      </c>
      <c r="B88" s="7" t="s">
        <v>244</v>
      </c>
      <c r="C88" s="6" t="s">
        <v>12</v>
      </c>
      <c r="D88" s="8">
        <v>984</v>
      </c>
      <c r="E88" s="8"/>
      <c r="F88" s="8"/>
      <c r="G88" s="8"/>
      <c r="H88" s="8"/>
      <c r="I88" s="8"/>
      <c r="J88" s="8"/>
      <c r="K88" s="8"/>
      <c r="L88" s="8"/>
      <c r="M88" s="9"/>
      <c r="O88" t="str">
        <f>"01"</f>
        <v>01</v>
      </c>
      <c r="P88" s="1" t="s">
        <v>141</v>
      </c>
      <c r="Q88">
        <v>1</v>
      </c>
      <c r="R88">
        <f t="shared" si="93"/>
        <v>0</v>
      </c>
      <c r="S88">
        <f t="shared" si="94"/>
        <v>0</v>
      </c>
      <c r="T88">
        <f t="shared" si="95"/>
        <v>0</v>
      </c>
      <c r="U88">
        <f t="shared" si="96"/>
        <v>0</v>
      </c>
      <c r="V88">
        <f t="shared" si="97"/>
        <v>0</v>
      </c>
      <c r="W88">
        <f t="shared" si="98"/>
        <v>0</v>
      </c>
      <c r="X88">
        <f t="shared" si="99"/>
        <v>0</v>
      </c>
      <c r="Y88">
        <f t="shared" si="100"/>
        <v>0</v>
      </c>
      <c r="Z88">
        <f t="shared" si="101"/>
        <v>0</v>
      </c>
      <c r="AA88">
        <f t="shared" si="102"/>
        <v>0</v>
      </c>
      <c r="AB88">
        <f t="shared" si="103"/>
        <v>0</v>
      </c>
      <c r="AC88">
        <f t="shared" si="104"/>
        <v>0</v>
      </c>
      <c r="AD88">
        <f t="shared" si="105"/>
        <v>0</v>
      </c>
      <c r="AE88">
        <f t="shared" si="106"/>
        <v>0</v>
      </c>
      <c r="AF88">
        <f t="shared" si="107"/>
        <v>0</v>
      </c>
      <c r="AG88">
        <f t="shared" si="108"/>
        <v>0</v>
      </c>
      <c r="AH88">
        <f t="shared" si="109"/>
        <v>0</v>
      </c>
      <c r="AI88">
        <f t="shared" si="110"/>
        <v>0</v>
      </c>
      <c r="AJ88">
        <f t="shared" si="111"/>
        <v>0</v>
      </c>
      <c r="AK88">
        <f t="shared" si="112"/>
        <v>0</v>
      </c>
      <c r="AL88">
        <f t="shared" si="113"/>
        <v>0</v>
      </c>
      <c r="AM88">
        <f t="shared" si="114"/>
        <v>0</v>
      </c>
      <c r="AN88">
        <f t="shared" si="115"/>
        <v>0</v>
      </c>
      <c r="AO88">
        <f t="shared" si="116"/>
        <v>0</v>
      </c>
      <c r="AP88">
        <f t="shared" si="117"/>
        <v>0</v>
      </c>
      <c r="AQ88">
        <f t="shared" si="118"/>
        <v>0</v>
      </c>
      <c r="AR88">
        <f t="shared" si="119"/>
        <v>0</v>
      </c>
      <c r="AS88">
        <f t="shared" si="120"/>
        <v>0</v>
      </c>
      <c r="AT88">
        <f t="shared" si="121"/>
        <v>0</v>
      </c>
      <c r="AU88">
        <f t="shared" si="122"/>
        <v>0</v>
      </c>
      <c r="AY88" s="1" t="s">
        <v>245</v>
      </c>
    </row>
    <row r="89" spans="1:51" ht="24.95" customHeight="1" x14ac:dyDescent="0.3">
      <c r="A89" s="7" t="s">
        <v>104</v>
      </c>
      <c r="B89" s="7" t="s">
        <v>105</v>
      </c>
      <c r="C89" s="6" t="s">
        <v>16</v>
      </c>
      <c r="D89" s="8">
        <v>132.9</v>
      </c>
      <c r="E89" s="8"/>
      <c r="F89" s="8"/>
      <c r="G89" s="8"/>
      <c r="H89" s="8"/>
      <c r="I89" s="8"/>
      <c r="J89" s="8"/>
      <c r="K89" s="8"/>
      <c r="L89" s="8"/>
      <c r="M89" s="9"/>
      <c r="O89" t="str">
        <f>"01"</f>
        <v>01</v>
      </c>
      <c r="P89" s="1" t="s">
        <v>141</v>
      </c>
      <c r="Q89">
        <v>1</v>
      </c>
      <c r="R89">
        <f t="shared" si="93"/>
        <v>0</v>
      </c>
      <c r="S89">
        <f t="shared" si="94"/>
        <v>0</v>
      </c>
      <c r="T89">
        <f t="shared" si="95"/>
        <v>0</v>
      </c>
      <c r="U89">
        <f t="shared" si="96"/>
        <v>0</v>
      </c>
      <c r="V89">
        <f t="shared" si="97"/>
        <v>0</v>
      </c>
      <c r="W89">
        <f t="shared" si="98"/>
        <v>0</v>
      </c>
      <c r="X89">
        <f t="shared" si="99"/>
        <v>0</v>
      </c>
      <c r="Y89">
        <f t="shared" si="100"/>
        <v>0</v>
      </c>
      <c r="Z89">
        <f t="shared" si="101"/>
        <v>0</v>
      </c>
      <c r="AA89">
        <f t="shared" si="102"/>
        <v>0</v>
      </c>
      <c r="AB89">
        <f t="shared" si="103"/>
        <v>0</v>
      </c>
      <c r="AC89">
        <f t="shared" si="104"/>
        <v>0</v>
      </c>
      <c r="AD89">
        <f t="shared" si="105"/>
        <v>0</v>
      </c>
      <c r="AE89">
        <f t="shared" si="106"/>
        <v>0</v>
      </c>
      <c r="AF89">
        <f t="shared" si="107"/>
        <v>0</v>
      </c>
      <c r="AG89">
        <f t="shared" si="108"/>
        <v>0</v>
      </c>
      <c r="AH89">
        <f t="shared" si="109"/>
        <v>0</v>
      </c>
      <c r="AI89">
        <f t="shared" si="110"/>
        <v>0</v>
      </c>
      <c r="AJ89">
        <f t="shared" si="111"/>
        <v>0</v>
      </c>
      <c r="AK89">
        <f t="shared" si="112"/>
        <v>0</v>
      </c>
      <c r="AL89">
        <f t="shared" si="113"/>
        <v>0</v>
      </c>
      <c r="AM89">
        <f t="shared" si="114"/>
        <v>0</v>
      </c>
      <c r="AN89">
        <f t="shared" si="115"/>
        <v>0</v>
      </c>
      <c r="AO89">
        <f t="shared" si="116"/>
        <v>0</v>
      </c>
      <c r="AP89">
        <f t="shared" si="117"/>
        <v>0</v>
      </c>
      <c r="AQ89">
        <f t="shared" si="118"/>
        <v>0</v>
      </c>
      <c r="AR89">
        <f t="shared" si="119"/>
        <v>0</v>
      </c>
      <c r="AS89">
        <f t="shared" si="120"/>
        <v>0</v>
      </c>
      <c r="AT89">
        <f t="shared" si="121"/>
        <v>0</v>
      </c>
      <c r="AU89">
        <f t="shared" si="122"/>
        <v>0</v>
      </c>
      <c r="AY89" s="1" t="s">
        <v>4</v>
      </c>
    </row>
    <row r="90" spans="1:51" ht="24.95" customHeight="1" x14ac:dyDescent="0.3">
      <c r="A90" s="7" t="s">
        <v>246</v>
      </c>
      <c r="B90" s="7" t="s">
        <v>247</v>
      </c>
      <c r="C90" s="6" t="s">
        <v>16</v>
      </c>
      <c r="D90" s="8">
        <v>12.3</v>
      </c>
      <c r="E90" s="8"/>
      <c r="F90" s="8"/>
      <c r="G90" s="8"/>
      <c r="H90" s="8"/>
      <c r="I90" s="8"/>
      <c r="J90" s="8"/>
      <c r="K90" s="8"/>
      <c r="L90" s="8"/>
      <c r="M90" s="9"/>
      <c r="O90" t="str">
        <f>""</f>
        <v/>
      </c>
      <c r="P90" s="1" t="s">
        <v>141</v>
      </c>
      <c r="Q90">
        <v>1</v>
      </c>
      <c r="R90">
        <f t="shared" si="93"/>
        <v>0</v>
      </c>
      <c r="S90">
        <f t="shared" si="94"/>
        <v>0</v>
      </c>
      <c r="T90">
        <f t="shared" si="95"/>
        <v>0</v>
      </c>
      <c r="U90">
        <f t="shared" si="96"/>
        <v>0</v>
      </c>
      <c r="V90">
        <f t="shared" si="97"/>
        <v>0</v>
      </c>
      <c r="W90">
        <f t="shared" si="98"/>
        <v>0</v>
      </c>
      <c r="X90">
        <f t="shared" si="99"/>
        <v>0</v>
      </c>
      <c r="Y90">
        <f t="shared" si="100"/>
        <v>0</v>
      </c>
      <c r="Z90">
        <f t="shared" si="101"/>
        <v>0</v>
      </c>
      <c r="AA90">
        <f t="shared" si="102"/>
        <v>0</v>
      </c>
      <c r="AB90">
        <f t="shared" si="103"/>
        <v>0</v>
      </c>
      <c r="AC90">
        <f t="shared" si="104"/>
        <v>0</v>
      </c>
      <c r="AD90">
        <f t="shared" si="105"/>
        <v>0</v>
      </c>
      <c r="AE90">
        <f t="shared" si="106"/>
        <v>0</v>
      </c>
      <c r="AF90">
        <f t="shared" si="107"/>
        <v>0</v>
      </c>
      <c r="AG90">
        <f t="shared" si="108"/>
        <v>0</v>
      </c>
      <c r="AH90">
        <f t="shared" si="109"/>
        <v>0</v>
      </c>
      <c r="AI90">
        <f t="shared" si="110"/>
        <v>0</v>
      </c>
      <c r="AJ90">
        <f t="shared" si="111"/>
        <v>0</v>
      </c>
      <c r="AK90">
        <f t="shared" si="112"/>
        <v>0</v>
      </c>
      <c r="AL90">
        <f t="shared" si="113"/>
        <v>0</v>
      </c>
      <c r="AM90">
        <f t="shared" si="114"/>
        <v>0</v>
      </c>
      <c r="AN90">
        <f t="shared" si="115"/>
        <v>0</v>
      </c>
      <c r="AO90">
        <f t="shared" si="116"/>
        <v>0</v>
      </c>
      <c r="AP90">
        <f t="shared" si="117"/>
        <v>0</v>
      </c>
      <c r="AQ90">
        <f t="shared" si="118"/>
        <v>0</v>
      </c>
      <c r="AR90">
        <f t="shared" si="119"/>
        <v>0</v>
      </c>
      <c r="AS90">
        <f t="shared" si="120"/>
        <v>0</v>
      </c>
      <c r="AT90">
        <f t="shared" si="121"/>
        <v>0</v>
      </c>
      <c r="AU90">
        <f t="shared" si="122"/>
        <v>0</v>
      </c>
      <c r="AY90" s="1" t="s">
        <v>143</v>
      </c>
    </row>
    <row r="91" spans="1:51" ht="24.95" customHeight="1" x14ac:dyDescent="0.3">
      <c r="A91" s="7" t="s">
        <v>248</v>
      </c>
      <c r="B91" s="7" t="s">
        <v>249</v>
      </c>
      <c r="C91" s="6" t="s">
        <v>16</v>
      </c>
      <c r="D91" s="8">
        <v>33.799999999999997</v>
      </c>
      <c r="E91" s="8"/>
      <c r="F91" s="8"/>
      <c r="G91" s="8"/>
      <c r="H91" s="8"/>
      <c r="I91" s="8"/>
      <c r="J91" s="8"/>
      <c r="K91" s="8"/>
      <c r="L91" s="8"/>
      <c r="M91" s="9"/>
      <c r="O91" t="str">
        <f>""</f>
        <v/>
      </c>
      <c r="P91" s="1" t="s">
        <v>141</v>
      </c>
      <c r="Q91">
        <v>1</v>
      </c>
      <c r="R91">
        <f t="shared" si="93"/>
        <v>0</v>
      </c>
      <c r="S91">
        <f t="shared" si="94"/>
        <v>0</v>
      </c>
      <c r="T91">
        <f t="shared" si="95"/>
        <v>0</v>
      </c>
      <c r="U91">
        <f t="shared" si="96"/>
        <v>0</v>
      </c>
      <c r="V91">
        <f t="shared" si="97"/>
        <v>0</v>
      </c>
      <c r="W91">
        <f t="shared" si="98"/>
        <v>0</v>
      </c>
      <c r="X91">
        <f t="shared" si="99"/>
        <v>0</v>
      </c>
      <c r="Y91">
        <f t="shared" si="100"/>
        <v>0</v>
      </c>
      <c r="Z91">
        <f t="shared" si="101"/>
        <v>0</v>
      </c>
      <c r="AA91">
        <f t="shared" si="102"/>
        <v>0</v>
      </c>
      <c r="AB91">
        <f t="shared" si="103"/>
        <v>0</v>
      </c>
      <c r="AC91">
        <f t="shared" si="104"/>
        <v>0</v>
      </c>
      <c r="AD91">
        <f t="shared" si="105"/>
        <v>0</v>
      </c>
      <c r="AE91">
        <f t="shared" si="106"/>
        <v>0</v>
      </c>
      <c r="AF91">
        <f t="shared" si="107"/>
        <v>0</v>
      </c>
      <c r="AG91">
        <f t="shared" si="108"/>
        <v>0</v>
      </c>
      <c r="AH91">
        <f t="shared" si="109"/>
        <v>0</v>
      </c>
      <c r="AI91">
        <f t="shared" si="110"/>
        <v>0</v>
      </c>
      <c r="AJ91">
        <f t="shared" si="111"/>
        <v>0</v>
      </c>
      <c r="AK91">
        <f t="shared" si="112"/>
        <v>0</v>
      </c>
      <c r="AL91">
        <f t="shared" si="113"/>
        <v>0</v>
      </c>
      <c r="AM91">
        <f t="shared" si="114"/>
        <v>0</v>
      </c>
      <c r="AN91">
        <f t="shared" si="115"/>
        <v>0</v>
      </c>
      <c r="AO91">
        <f t="shared" si="116"/>
        <v>0</v>
      </c>
      <c r="AP91">
        <f t="shared" si="117"/>
        <v>0</v>
      </c>
      <c r="AQ91">
        <f t="shared" si="118"/>
        <v>0</v>
      </c>
      <c r="AR91">
        <f t="shared" si="119"/>
        <v>0</v>
      </c>
      <c r="AS91">
        <f t="shared" si="120"/>
        <v>0</v>
      </c>
      <c r="AT91">
        <f t="shared" si="121"/>
        <v>0</v>
      </c>
      <c r="AU91">
        <f t="shared" si="122"/>
        <v>0</v>
      </c>
      <c r="AY91" s="1" t="s">
        <v>143</v>
      </c>
    </row>
    <row r="92" spans="1:51" ht="24.95" customHeight="1" x14ac:dyDescent="0.3">
      <c r="A92" s="7" t="s">
        <v>250</v>
      </c>
      <c r="B92" s="7" t="s">
        <v>251</v>
      </c>
      <c r="C92" s="6" t="s">
        <v>16</v>
      </c>
      <c r="D92" s="8">
        <v>12.6</v>
      </c>
      <c r="E92" s="8"/>
      <c r="F92" s="8"/>
      <c r="G92" s="8"/>
      <c r="H92" s="8"/>
      <c r="I92" s="8"/>
      <c r="J92" s="8"/>
      <c r="K92" s="8"/>
      <c r="L92" s="8"/>
      <c r="M92" s="9"/>
      <c r="O92" t="str">
        <f>""</f>
        <v/>
      </c>
      <c r="P92" s="1" t="s">
        <v>141</v>
      </c>
      <c r="Q92">
        <v>1</v>
      </c>
      <c r="R92">
        <f t="shared" si="93"/>
        <v>0</v>
      </c>
      <c r="S92">
        <f t="shared" si="94"/>
        <v>0</v>
      </c>
      <c r="T92">
        <f t="shared" si="95"/>
        <v>0</v>
      </c>
      <c r="U92">
        <f t="shared" si="96"/>
        <v>0</v>
      </c>
      <c r="V92">
        <f t="shared" si="97"/>
        <v>0</v>
      </c>
      <c r="W92">
        <f t="shared" si="98"/>
        <v>0</v>
      </c>
      <c r="X92">
        <f t="shared" si="99"/>
        <v>0</v>
      </c>
      <c r="Y92">
        <f t="shared" si="100"/>
        <v>0</v>
      </c>
      <c r="Z92">
        <f t="shared" si="101"/>
        <v>0</v>
      </c>
      <c r="AA92">
        <f t="shared" si="102"/>
        <v>0</v>
      </c>
      <c r="AB92">
        <f t="shared" si="103"/>
        <v>0</v>
      </c>
      <c r="AC92">
        <f t="shared" si="104"/>
        <v>0</v>
      </c>
      <c r="AD92">
        <f t="shared" si="105"/>
        <v>0</v>
      </c>
      <c r="AE92">
        <f t="shared" si="106"/>
        <v>0</v>
      </c>
      <c r="AF92">
        <f t="shared" si="107"/>
        <v>0</v>
      </c>
      <c r="AG92">
        <f t="shared" si="108"/>
        <v>0</v>
      </c>
      <c r="AH92">
        <f t="shared" si="109"/>
        <v>0</v>
      </c>
      <c r="AI92">
        <f t="shared" si="110"/>
        <v>0</v>
      </c>
      <c r="AJ92">
        <f t="shared" si="111"/>
        <v>0</v>
      </c>
      <c r="AK92">
        <f t="shared" si="112"/>
        <v>0</v>
      </c>
      <c r="AL92">
        <f t="shared" si="113"/>
        <v>0</v>
      </c>
      <c r="AM92">
        <f t="shared" si="114"/>
        <v>0</v>
      </c>
      <c r="AN92">
        <f t="shared" si="115"/>
        <v>0</v>
      </c>
      <c r="AO92">
        <f t="shared" si="116"/>
        <v>0</v>
      </c>
      <c r="AP92">
        <f t="shared" si="117"/>
        <v>0</v>
      </c>
      <c r="AQ92">
        <f t="shared" si="118"/>
        <v>0</v>
      </c>
      <c r="AR92">
        <f t="shared" si="119"/>
        <v>0</v>
      </c>
      <c r="AS92">
        <f t="shared" si="120"/>
        <v>0</v>
      </c>
      <c r="AT92">
        <f t="shared" si="121"/>
        <v>0</v>
      </c>
      <c r="AU92">
        <f t="shared" si="122"/>
        <v>0</v>
      </c>
      <c r="AY92" s="1" t="s">
        <v>143</v>
      </c>
    </row>
    <row r="93" spans="1:51" ht="24.95" customHeight="1" x14ac:dyDescent="0.3">
      <c r="A93" s="7" t="s">
        <v>250</v>
      </c>
      <c r="B93" s="7" t="s">
        <v>252</v>
      </c>
      <c r="C93" s="6" t="s">
        <v>16</v>
      </c>
      <c r="D93" s="8">
        <v>2.8</v>
      </c>
      <c r="E93" s="8"/>
      <c r="F93" s="8"/>
      <c r="G93" s="8"/>
      <c r="H93" s="8"/>
      <c r="I93" s="8"/>
      <c r="J93" s="8"/>
      <c r="K93" s="8"/>
      <c r="L93" s="8"/>
      <c r="M93" s="9"/>
      <c r="O93" t="str">
        <f>""</f>
        <v/>
      </c>
      <c r="P93" s="1" t="s">
        <v>141</v>
      </c>
      <c r="Q93">
        <v>1</v>
      </c>
      <c r="R93">
        <f t="shared" si="93"/>
        <v>0</v>
      </c>
      <c r="S93">
        <f t="shared" si="94"/>
        <v>0</v>
      </c>
      <c r="T93">
        <f t="shared" si="95"/>
        <v>0</v>
      </c>
      <c r="U93">
        <f t="shared" si="96"/>
        <v>0</v>
      </c>
      <c r="V93">
        <f t="shared" si="97"/>
        <v>0</v>
      </c>
      <c r="W93">
        <f t="shared" si="98"/>
        <v>0</v>
      </c>
      <c r="X93">
        <f t="shared" si="99"/>
        <v>0</v>
      </c>
      <c r="Y93">
        <f t="shared" si="100"/>
        <v>0</v>
      </c>
      <c r="Z93">
        <f t="shared" si="101"/>
        <v>0</v>
      </c>
      <c r="AA93">
        <f t="shared" si="102"/>
        <v>0</v>
      </c>
      <c r="AB93">
        <f t="shared" si="103"/>
        <v>0</v>
      </c>
      <c r="AC93">
        <f t="shared" si="104"/>
        <v>0</v>
      </c>
      <c r="AD93">
        <f t="shared" si="105"/>
        <v>0</v>
      </c>
      <c r="AE93">
        <f t="shared" si="106"/>
        <v>0</v>
      </c>
      <c r="AF93">
        <f t="shared" si="107"/>
        <v>0</v>
      </c>
      <c r="AG93">
        <f t="shared" si="108"/>
        <v>0</v>
      </c>
      <c r="AH93">
        <f t="shared" si="109"/>
        <v>0</v>
      </c>
      <c r="AI93">
        <f t="shared" si="110"/>
        <v>0</v>
      </c>
      <c r="AJ93">
        <f t="shared" si="111"/>
        <v>0</v>
      </c>
      <c r="AK93">
        <f t="shared" si="112"/>
        <v>0</v>
      </c>
      <c r="AL93">
        <f t="shared" si="113"/>
        <v>0</v>
      </c>
      <c r="AM93">
        <f t="shared" si="114"/>
        <v>0</v>
      </c>
      <c r="AN93">
        <f t="shared" si="115"/>
        <v>0</v>
      </c>
      <c r="AO93">
        <f t="shared" si="116"/>
        <v>0</v>
      </c>
      <c r="AP93">
        <f t="shared" si="117"/>
        <v>0</v>
      </c>
      <c r="AQ93">
        <f t="shared" si="118"/>
        <v>0</v>
      </c>
      <c r="AR93">
        <f t="shared" si="119"/>
        <v>0</v>
      </c>
      <c r="AS93">
        <f t="shared" si="120"/>
        <v>0</v>
      </c>
      <c r="AT93">
        <f t="shared" si="121"/>
        <v>0</v>
      </c>
      <c r="AU93">
        <f t="shared" si="122"/>
        <v>0</v>
      </c>
      <c r="AY93" s="1" t="s">
        <v>143</v>
      </c>
    </row>
    <row r="94" spans="1:51" ht="24.95" customHeight="1" x14ac:dyDescent="0.3">
      <c r="A94" s="7" t="s">
        <v>250</v>
      </c>
      <c r="B94" s="7" t="s">
        <v>253</v>
      </c>
      <c r="C94" s="6" t="s">
        <v>16</v>
      </c>
      <c r="D94" s="8">
        <v>34.200000000000003</v>
      </c>
      <c r="E94" s="8"/>
      <c r="F94" s="8"/>
      <c r="G94" s="8"/>
      <c r="H94" s="8"/>
      <c r="I94" s="8"/>
      <c r="J94" s="8"/>
      <c r="K94" s="8"/>
      <c r="L94" s="8"/>
      <c r="M94" s="9"/>
      <c r="O94" t="str">
        <f>""</f>
        <v/>
      </c>
      <c r="P94" s="1" t="s">
        <v>141</v>
      </c>
      <c r="Q94">
        <v>1</v>
      </c>
      <c r="R94">
        <f t="shared" si="93"/>
        <v>0</v>
      </c>
      <c r="S94">
        <f t="shared" si="94"/>
        <v>0</v>
      </c>
      <c r="T94">
        <f t="shared" si="95"/>
        <v>0</v>
      </c>
      <c r="U94">
        <f t="shared" si="96"/>
        <v>0</v>
      </c>
      <c r="V94">
        <f t="shared" si="97"/>
        <v>0</v>
      </c>
      <c r="W94">
        <f t="shared" si="98"/>
        <v>0</v>
      </c>
      <c r="X94">
        <f t="shared" si="99"/>
        <v>0</v>
      </c>
      <c r="Y94">
        <f t="shared" si="100"/>
        <v>0</v>
      </c>
      <c r="Z94">
        <f t="shared" si="101"/>
        <v>0</v>
      </c>
      <c r="AA94">
        <f t="shared" si="102"/>
        <v>0</v>
      </c>
      <c r="AB94">
        <f t="shared" si="103"/>
        <v>0</v>
      </c>
      <c r="AC94">
        <f t="shared" si="104"/>
        <v>0</v>
      </c>
      <c r="AD94">
        <f t="shared" si="105"/>
        <v>0</v>
      </c>
      <c r="AE94">
        <f t="shared" si="106"/>
        <v>0</v>
      </c>
      <c r="AF94">
        <f t="shared" si="107"/>
        <v>0</v>
      </c>
      <c r="AG94">
        <f t="shared" si="108"/>
        <v>0</v>
      </c>
      <c r="AH94">
        <f t="shared" si="109"/>
        <v>0</v>
      </c>
      <c r="AI94">
        <f t="shared" si="110"/>
        <v>0</v>
      </c>
      <c r="AJ94">
        <f t="shared" si="111"/>
        <v>0</v>
      </c>
      <c r="AK94">
        <f t="shared" si="112"/>
        <v>0</v>
      </c>
      <c r="AL94">
        <f t="shared" si="113"/>
        <v>0</v>
      </c>
      <c r="AM94">
        <f t="shared" si="114"/>
        <v>0</v>
      </c>
      <c r="AN94">
        <f t="shared" si="115"/>
        <v>0</v>
      </c>
      <c r="AO94">
        <f t="shared" si="116"/>
        <v>0</v>
      </c>
      <c r="AP94">
        <f t="shared" si="117"/>
        <v>0</v>
      </c>
      <c r="AQ94">
        <f t="shared" si="118"/>
        <v>0</v>
      </c>
      <c r="AR94">
        <f t="shared" si="119"/>
        <v>0</v>
      </c>
      <c r="AS94">
        <f t="shared" si="120"/>
        <v>0</v>
      </c>
      <c r="AT94">
        <f t="shared" si="121"/>
        <v>0</v>
      </c>
      <c r="AU94">
        <f t="shared" si="122"/>
        <v>0</v>
      </c>
      <c r="AY94" s="1" t="s">
        <v>143</v>
      </c>
    </row>
    <row r="95" spans="1:51" ht="24.95" customHeight="1" x14ac:dyDescent="0.3">
      <c r="A95" s="7" t="s">
        <v>250</v>
      </c>
      <c r="B95" s="7" t="s">
        <v>254</v>
      </c>
      <c r="C95" s="6" t="s">
        <v>16</v>
      </c>
      <c r="D95" s="8">
        <v>6</v>
      </c>
      <c r="E95" s="8"/>
      <c r="F95" s="8"/>
      <c r="G95" s="8"/>
      <c r="H95" s="8"/>
      <c r="I95" s="8"/>
      <c r="J95" s="8"/>
      <c r="K95" s="8"/>
      <c r="L95" s="8"/>
      <c r="M95" s="9"/>
      <c r="O95" t="str">
        <f>""</f>
        <v/>
      </c>
      <c r="P95" s="1" t="s">
        <v>141</v>
      </c>
      <c r="Q95">
        <v>1</v>
      </c>
      <c r="R95">
        <f t="shared" si="93"/>
        <v>0</v>
      </c>
      <c r="S95">
        <f t="shared" si="94"/>
        <v>0</v>
      </c>
      <c r="T95">
        <f t="shared" si="95"/>
        <v>0</v>
      </c>
      <c r="U95">
        <f t="shared" si="96"/>
        <v>0</v>
      </c>
      <c r="V95">
        <f t="shared" si="97"/>
        <v>0</v>
      </c>
      <c r="W95">
        <f t="shared" si="98"/>
        <v>0</v>
      </c>
      <c r="X95">
        <f t="shared" si="99"/>
        <v>0</v>
      </c>
      <c r="Y95">
        <f t="shared" si="100"/>
        <v>0</v>
      </c>
      <c r="Z95">
        <f t="shared" si="101"/>
        <v>0</v>
      </c>
      <c r="AA95">
        <f t="shared" si="102"/>
        <v>0</v>
      </c>
      <c r="AB95">
        <f t="shared" si="103"/>
        <v>0</v>
      </c>
      <c r="AC95">
        <f t="shared" si="104"/>
        <v>0</v>
      </c>
      <c r="AD95">
        <f t="shared" si="105"/>
        <v>0</v>
      </c>
      <c r="AE95">
        <f t="shared" si="106"/>
        <v>0</v>
      </c>
      <c r="AF95">
        <f t="shared" si="107"/>
        <v>0</v>
      </c>
      <c r="AG95">
        <f t="shared" si="108"/>
        <v>0</v>
      </c>
      <c r="AH95">
        <f t="shared" si="109"/>
        <v>0</v>
      </c>
      <c r="AI95">
        <f t="shared" si="110"/>
        <v>0</v>
      </c>
      <c r="AJ95">
        <f t="shared" si="111"/>
        <v>0</v>
      </c>
      <c r="AK95">
        <f t="shared" si="112"/>
        <v>0</v>
      </c>
      <c r="AL95">
        <f t="shared" si="113"/>
        <v>0</v>
      </c>
      <c r="AM95">
        <f t="shared" si="114"/>
        <v>0</v>
      </c>
      <c r="AN95">
        <f t="shared" si="115"/>
        <v>0</v>
      </c>
      <c r="AO95">
        <f t="shared" si="116"/>
        <v>0</v>
      </c>
      <c r="AP95">
        <f t="shared" si="117"/>
        <v>0</v>
      </c>
      <c r="AQ95">
        <f t="shared" si="118"/>
        <v>0</v>
      </c>
      <c r="AR95">
        <f t="shared" si="119"/>
        <v>0</v>
      </c>
      <c r="AS95">
        <f t="shared" si="120"/>
        <v>0</v>
      </c>
      <c r="AT95">
        <f t="shared" si="121"/>
        <v>0</v>
      </c>
      <c r="AU95">
        <f t="shared" si="122"/>
        <v>0</v>
      </c>
      <c r="AY95" s="1" t="s">
        <v>143</v>
      </c>
    </row>
    <row r="96" spans="1:51" ht="24.95" customHeight="1" x14ac:dyDescent="0.3">
      <c r="A96" s="7" t="s">
        <v>250</v>
      </c>
      <c r="B96" s="7" t="s">
        <v>255</v>
      </c>
      <c r="C96" s="6" t="s">
        <v>16</v>
      </c>
      <c r="D96" s="8">
        <v>158.69999999999999</v>
      </c>
      <c r="E96" s="8"/>
      <c r="F96" s="8"/>
      <c r="G96" s="8"/>
      <c r="H96" s="8"/>
      <c r="I96" s="8"/>
      <c r="J96" s="8"/>
      <c r="K96" s="8"/>
      <c r="L96" s="8"/>
      <c r="M96" s="9"/>
      <c r="O96" t="str">
        <f>""</f>
        <v/>
      </c>
      <c r="P96" s="1" t="s">
        <v>141</v>
      </c>
      <c r="Q96">
        <v>1</v>
      </c>
      <c r="R96">
        <f t="shared" si="93"/>
        <v>0</v>
      </c>
      <c r="S96">
        <f t="shared" si="94"/>
        <v>0</v>
      </c>
      <c r="T96">
        <f t="shared" si="95"/>
        <v>0</v>
      </c>
      <c r="U96">
        <f t="shared" si="96"/>
        <v>0</v>
      </c>
      <c r="V96">
        <f t="shared" si="97"/>
        <v>0</v>
      </c>
      <c r="W96">
        <f t="shared" si="98"/>
        <v>0</v>
      </c>
      <c r="X96">
        <f t="shared" si="99"/>
        <v>0</v>
      </c>
      <c r="Y96">
        <f t="shared" si="100"/>
        <v>0</v>
      </c>
      <c r="Z96">
        <f t="shared" si="101"/>
        <v>0</v>
      </c>
      <c r="AA96">
        <f t="shared" si="102"/>
        <v>0</v>
      </c>
      <c r="AB96">
        <f t="shared" si="103"/>
        <v>0</v>
      </c>
      <c r="AC96">
        <f t="shared" si="104"/>
        <v>0</v>
      </c>
      <c r="AD96">
        <f t="shared" si="105"/>
        <v>0</v>
      </c>
      <c r="AE96">
        <f t="shared" si="106"/>
        <v>0</v>
      </c>
      <c r="AF96">
        <f t="shared" si="107"/>
        <v>0</v>
      </c>
      <c r="AG96">
        <f t="shared" si="108"/>
        <v>0</v>
      </c>
      <c r="AH96">
        <f t="shared" si="109"/>
        <v>0</v>
      </c>
      <c r="AI96">
        <f t="shared" si="110"/>
        <v>0</v>
      </c>
      <c r="AJ96">
        <f t="shared" si="111"/>
        <v>0</v>
      </c>
      <c r="AK96">
        <f t="shared" si="112"/>
        <v>0</v>
      </c>
      <c r="AL96">
        <f t="shared" si="113"/>
        <v>0</v>
      </c>
      <c r="AM96">
        <f t="shared" si="114"/>
        <v>0</v>
      </c>
      <c r="AN96">
        <f t="shared" si="115"/>
        <v>0</v>
      </c>
      <c r="AO96">
        <f t="shared" si="116"/>
        <v>0</v>
      </c>
      <c r="AP96">
        <f t="shared" si="117"/>
        <v>0</v>
      </c>
      <c r="AQ96">
        <f t="shared" si="118"/>
        <v>0</v>
      </c>
      <c r="AR96">
        <f t="shared" si="119"/>
        <v>0</v>
      </c>
      <c r="AS96">
        <f t="shared" si="120"/>
        <v>0</v>
      </c>
      <c r="AT96">
        <f t="shared" si="121"/>
        <v>0</v>
      </c>
      <c r="AU96">
        <f t="shared" si="122"/>
        <v>0</v>
      </c>
      <c r="AY96" s="1" t="s">
        <v>143</v>
      </c>
    </row>
    <row r="97" spans="1:51" ht="24.95" customHeight="1" x14ac:dyDescent="0.3">
      <c r="A97" s="7" t="s">
        <v>250</v>
      </c>
      <c r="B97" s="7" t="s">
        <v>256</v>
      </c>
      <c r="C97" s="6" t="s">
        <v>16</v>
      </c>
      <c r="D97" s="8">
        <v>10.5</v>
      </c>
      <c r="E97" s="8"/>
      <c r="F97" s="8"/>
      <c r="G97" s="8"/>
      <c r="H97" s="8"/>
      <c r="I97" s="8"/>
      <c r="J97" s="8"/>
      <c r="K97" s="8"/>
      <c r="L97" s="8"/>
      <c r="M97" s="9"/>
      <c r="O97" t="str">
        <f>""</f>
        <v/>
      </c>
      <c r="P97" s="1" t="s">
        <v>141</v>
      </c>
      <c r="Q97">
        <v>1</v>
      </c>
      <c r="R97">
        <f t="shared" si="93"/>
        <v>0</v>
      </c>
      <c r="S97">
        <f t="shared" si="94"/>
        <v>0</v>
      </c>
      <c r="T97">
        <f t="shared" si="95"/>
        <v>0</v>
      </c>
      <c r="U97">
        <f t="shared" si="96"/>
        <v>0</v>
      </c>
      <c r="V97">
        <f t="shared" si="97"/>
        <v>0</v>
      </c>
      <c r="W97">
        <f t="shared" si="98"/>
        <v>0</v>
      </c>
      <c r="X97">
        <f t="shared" si="99"/>
        <v>0</v>
      </c>
      <c r="Y97">
        <f t="shared" si="100"/>
        <v>0</v>
      </c>
      <c r="Z97">
        <f t="shared" si="101"/>
        <v>0</v>
      </c>
      <c r="AA97">
        <f t="shared" si="102"/>
        <v>0</v>
      </c>
      <c r="AB97">
        <f t="shared" si="103"/>
        <v>0</v>
      </c>
      <c r="AC97">
        <f t="shared" si="104"/>
        <v>0</v>
      </c>
      <c r="AD97">
        <f t="shared" si="105"/>
        <v>0</v>
      </c>
      <c r="AE97">
        <f t="shared" si="106"/>
        <v>0</v>
      </c>
      <c r="AF97">
        <f t="shared" si="107"/>
        <v>0</v>
      </c>
      <c r="AG97">
        <f t="shared" si="108"/>
        <v>0</v>
      </c>
      <c r="AH97">
        <f t="shared" si="109"/>
        <v>0</v>
      </c>
      <c r="AI97">
        <f t="shared" si="110"/>
        <v>0</v>
      </c>
      <c r="AJ97">
        <f t="shared" si="111"/>
        <v>0</v>
      </c>
      <c r="AK97">
        <f t="shared" si="112"/>
        <v>0</v>
      </c>
      <c r="AL97">
        <f t="shared" si="113"/>
        <v>0</v>
      </c>
      <c r="AM97">
        <f t="shared" si="114"/>
        <v>0</v>
      </c>
      <c r="AN97">
        <f t="shared" si="115"/>
        <v>0</v>
      </c>
      <c r="AO97">
        <f t="shared" si="116"/>
        <v>0</v>
      </c>
      <c r="AP97">
        <f t="shared" si="117"/>
        <v>0</v>
      </c>
      <c r="AQ97">
        <f t="shared" si="118"/>
        <v>0</v>
      </c>
      <c r="AR97">
        <f t="shared" si="119"/>
        <v>0</v>
      </c>
      <c r="AS97">
        <f t="shared" si="120"/>
        <v>0</v>
      </c>
      <c r="AT97">
        <f t="shared" si="121"/>
        <v>0</v>
      </c>
      <c r="AU97">
        <f t="shared" si="122"/>
        <v>0</v>
      </c>
      <c r="AY97" s="1" t="s">
        <v>143</v>
      </c>
    </row>
    <row r="98" spans="1:51" ht="24.95" customHeight="1" x14ac:dyDescent="0.3">
      <c r="A98" s="7" t="s">
        <v>38</v>
      </c>
      <c r="B98" s="7" t="s">
        <v>39</v>
      </c>
      <c r="C98" s="6" t="s">
        <v>40</v>
      </c>
      <c r="D98" s="8">
        <v>1</v>
      </c>
      <c r="E98" s="8"/>
      <c r="F98" s="8"/>
      <c r="G98" s="8"/>
      <c r="H98" s="8"/>
      <c r="I98" s="8"/>
      <c r="J98" s="8"/>
      <c r="K98" s="8"/>
      <c r="L98" s="8"/>
      <c r="M98" s="9"/>
      <c r="O98" t="str">
        <f>"01"</f>
        <v>01</v>
      </c>
      <c r="P98" s="1" t="s">
        <v>141</v>
      </c>
      <c r="Q98">
        <v>1</v>
      </c>
      <c r="R98">
        <f t="shared" si="93"/>
        <v>0</v>
      </c>
      <c r="S98">
        <f t="shared" si="94"/>
        <v>0</v>
      </c>
      <c r="T98">
        <f t="shared" si="95"/>
        <v>0</v>
      </c>
      <c r="U98">
        <f t="shared" si="96"/>
        <v>0</v>
      </c>
      <c r="V98">
        <f t="shared" si="97"/>
        <v>0</v>
      </c>
      <c r="W98">
        <f t="shared" si="98"/>
        <v>0</v>
      </c>
      <c r="X98">
        <f t="shared" si="99"/>
        <v>0</v>
      </c>
      <c r="Y98">
        <f t="shared" si="100"/>
        <v>0</v>
      </c>
      <c r="Z98">
        <f t="shared" si="101"/>
        <v>0</v>
      </c>
      <c r="AA98">
        <f t="shared" si="102"/>
        <v>0</v>
      </c>
      <c r="AB98">
        <f t="shared" si="103"/>
        <v>0</v>
      </c>
      <c r="AC98">
        <f t="shared" si="104"/>
        <v>0</v>
      </c>
      <c r="AD98">
        <f t="shared" si="105"/>
        <v>0</v>
      </c>
      <c r="AE98">
        <f t="shared" si="106"/>
        <v>0</v>
      </c>
      <c r="AF98">
        <f t="shared" si="107"/>
        <v>0</v>
      </c>
      <c r="AG98">
        <f t="shared" si="108"/>
        <v>0</v>
      </c>
      <c r="AH98">
        <f t="shared" si="109"/>
        <v>0</v>
      </c>
      <c r="AI98">
        <f t="shared" si="110"/>
        <v>0</v>
      </c>
      <c r="AJ98">
        <f t="shared" si="111"/>
        <v>0</v>
      </c>
      <c r="AK98">
        <f t="shared" si="112"/>
        <v>0</v>
      </c>
      <c r="AL98">
        <f t="shared" si="113"/>
        <v>0</v>
      </c>
      <c r="AM98">
        <f t="shared" si="114"/>
        <v>0</v>
      </c>
      <c r="AN98">
        <f t="shared" si="115"/>
        <v>0</v>
      </c>
      <c r="AO98">
        <f t="shared" si="116"/>
        <v>0</v>
      </c>
      <c r="AP98">
        <f t="shared" si="117"/>
        <v>0</v>
      </c>
      <c r="AQ98">
        <f t="shared" si="118"/>
        <v>0</v>
      </c>
      <c r="AR98">
        <f t="shared" si="119"/>
        <v>0</v>
      </c>
      <c r="AS98">
        <f t="shared" si="120"/>
        <v>0</v>
      </c>
      <c r="AT98">
        <f t="shared" si="121"/>
        <v>0</v>
      </c>
      <c r="AU98">
        <f t="shared" si="122"/>
        <v>0</v>
      </c>
      <c r="AY98" s="1" t="s">
        <v>4</v>
      </c>
    </row>
    <row r="99" spans="1:51" ht="24.95" customHeight="1" x14ac:dyDescent="0.3">
      <c r="A99" s="7" t="s">
        <v>52</v>
      </c>
      <c r="B99" s="7" t="s">
        <v>39</v>
      </c>
      <c r="C99" s="6" t="s">
        <v>40</v>
      </c>
      <c r="D99" s="8">
        <v>1</v>
      </c>
      <c r="E99" s="8"/>
      <c r="F99" s="8"/>
      <c r="G99" s="8"/>
      <c r="H99" s="8"/>
      <c r="I99" s="8"/>
      <c r="J99" s="8"/>
      <c r="K99" s="8"/>
      <c r="L99" s="8"/>
      <c r="M99" s="9"/>
      <c r="O99" t="str">
        <f>"01"</f>
        <v>01</v>
      </c>
      <c r="P99" s="1" t="s">
        <v>141</v>
      </c>
      <c r="Q99">
        <v>1</v>
      </c>
      <c r="R99">
        <f t="shared" si="93"/>
        <v>0</v>
      </c>
      <c r="S99">
        <f t="shared" si="94"/>
        <v>0</v>
      </c>
      <c r="T99">
        <f t="shared" si="95"/>
        <v>0</v>
      </c>
      <c r="U99">
        <f t="shared" si="96"/>
        <v>0</v>
      </c>
      <c r="V99">
        <f t="shared" si="97"/>
        <v>0</v>
      </c>
      <c r="W99">
        <f t="shared" si="98"/>
        <v>0</v>
      </c>
      <c r="X99">
        <f t="shared" si="99"/>
        <v>0</v>
      </c>
      <c r="Y99">
        <f t="shared" si="100"/>
        <v>0</v>
      </c>
      <c r="Z99">
        <f t="shared" si="101"/>
        <v>0</v>
      </c>
      <c r="AA99">
        <f t="shared" si="102"/>
        <v>0</v>
      </c>
      <c r="AB99">
        <f t="shared" si="103"/>
        <v>0</v>
      </c>
      <c r="AC99">
        <f t="shared" si="104"/>
        <v>0</v>
      </c>
      <c r="AD99">
        <f t="shared" si="105"/>
        <v>0</v>
      </c>
      <c r="AE99">
        <f t="shared" si="106"/>
        <v>0</v>
      </c>
      <c r="AF99">
        <f t="shared" si="107"/>
        <v>0</v>
      </c>
      <c r="AG99">
        <f t="shared" si="108"/>
        <v>0</v>
      </c>
      <c r="AH99">
        <f t="shared" si="109"/>
        <v>0</v>
      </c>
      <c r="AI99">
        <f t="shared" si="110"/>
        <v>0</v>
      </c>
      <c r="AJ99">
        <f t="shared" si="111"/>
        <v>0</v>
      </c>
      <c r="AK99">
        <f t="shared" si="112"/>
        <v>0</v>
      </c>
      <c r="AL99">
        <f t="shared" si="113"/>
        <v>0</v>
      </c>
      <c r="AM99">
        <f t="shared" si="114"/>
        <v>0</v>
      </c>
      <c r="AN99">
        <f t="shared" si="115"/>
        <v>0</v>
      </c>
      <c r="AO99">
        <f t="shared" si="116"/>
        <v>0</v>
      </c>
      <c r="AP99">
        <f t="shared" si="117"/>
        <v>0</v>
      </c>
      <c r="AQ99">
        <f t="shared" si="118"/>
        <v>0</v>
      </c>
      <c r="AR99">
        <f t="shared" si="119"/>
        <v>0</v>
      </c>
      <c r="AS99">
        <f t="shared" si="120"/>
        <v>0</v>
      </c>
      <c r="AT99">
        <f t="shared" si="121"/>
        <v>0</v>
      </c>
      <c r="AU99">
        <f t="shared" si="122"/>
        <v>0</v>
      </c>
      <c r="AY99" s="1" t="s">
        <v>4</v>
      </c>
    </row>
    <row r="100" spans="1:51" ht="24.95" customHeight="1" x14ac:dyDescent="0.3">
      <c r="A100" s="7" t="s">
        <v>57</v>
      </c>
      <c r="B100" s="7" t="s">
        <v>39</v>
      </c>
      <c r="C100" s="6" t="s">
        <v>40</v>
      </c>
      <c r="D100" s="8">
        <v>6</v>
      </c>
      <c r="E100" s="8"/>
      <c r="F100" s="8"/>
      <c r="G100" s="8"/>
      <c r="H100" s="8"/>
      <c r="I100" s="8"/>
      <c r="J100" s="8"/>
      <c r="K100" s="8"/>
      <c r="L100" s="8"/>
      <c r="M100" s="9"/>
      <c r="O100" t="str">
        <f>"01"</f>
        <v>01</v>
      </c>
      <c r="P100" s="1" t="s">
        <v>141</v>
      </c>
      <c r="Q100">
        <v>1</v>
      </c>
      <c r="R100">
        <f t="shared" si="93"/>
        <v>0</v>
      </c>
      <c r="S100">
        <f t="shared" si="94"/>
        <v>0</v>
      </c>
      <c r="T100">
        <f t="shared" si="95"/>
        <v>0</v>
      </c>
      <c r="U100">
        <f t="shared" si="96"/>
        <v>0</v>
      </c>
      <c r="V100">
        <f t="shared" si="97"/>
        <v>0</v>
      </c>
      <c r="W100">
        <f t="shared" si="98"/>
        <v>0</v>
      </c>
      <c r="X100">
        <f t="shared" si="99"/>
        <v>0</v>
      </c>
      <c r="Y100">
        <f t="shared" si="100"/>
        <v>0</v>
      </c>
      <c r="Z100">
        <f t="shared" si="101"/>
        <v>0</v>
      </c>
      <c r="AA100">
        <f t="shared" si="102"/>
        <v>0</v>
      </c>
      <c r="AB100">
        <f t="shared" si="103"/>
        <v>0</v>
      </c>
      <c r="AC100">
        <f t="shared" si="104"/>
        <v>0</v>
      </c>
      <c r="AD100">
        <f t="shared" si="105"/>
        <v>0</v>
      </c>
      <c r="AE100">
        <f t="shared" si="106"/>
        <v>0</v>
      </c>
      <c r="AF100">
        <f t="shared" si="107"/>
        <v>0</v>
      </c>
      <c r="AG100">
        <f t="shared" si="108"/>
        <v>0</v>
      </c>
      <c r="AH100">
        <f t="shared" si="109"/>
        <v>0</v>
      </c>
      <c r="AI100">
        <f t="shared" si="110"/>
        <v>0</v>
      </c>
      <c r="AJ100">
        <f t="shared" si="111"/>
        <v>0</v>
      </c>
      <c r="AK100">
        <f t="shared" si="112"/>
        <v>0</v>
      </c>
      <c r="AL100">
        <f t="shared" si="113"/>
        <v>0</v>
      </c>
      <c r="AM100">
        <f t="shared" si="114"/>
        <v>0</v>
      </c>
      <c r="AN100">
        <f t="shared" si="115"/>
        <v>0</v>
      </c>
      <c r="AO100">
        <f t="shared" si="116"/>
        <v>0</v>
      </c>
      <c r="AP100">
        <f t="shared" si="117"/>
        <v>0</v>
      </c>
      <c r="AQ100">
        <f t="shared" si="118"/>
        <v>0</v>
      </c>
      <c r="AR100">
        <f t="shared" si="119"/>
        <v>0</v>
      </c>
      <c r="AS100">
        <f t="shared" si="120"/>
        <v>0</v>
      </c>
      <c r="AT100">
        <f t="shared" si="121"/>
        <v>0</v>
      </c>
      <c r="AU100">
        <f t="shared" si="122"/>
        <v>0</v>
      </c>
      <c r="AY100" s="1" t="s">
        <v>4</v>
      </c>
    </row>
    <row r="101" spans="1:51" ht="24.95" customHeight="1" x14ac:dyDescent="0.3">
      <c r="A101" s="7" t="s">
        <v>50</v>
      </c>
      <c r="B101" s="7" t="s">
        <v>51</v>
      </c>
      <c r="C101" s="6" t="s">
        <v>17</v>
      </c>
      <c r="D101" s="8">
        <v>1</v>
      </c>
      <c r="E101" s="8"/>
      <c r="F101" s="8"/>
      <c r="G101" s="8"/>
      <c r="H101" s="8"/>
      <c r="I101" s="8"/>
      <c r="J101" s="8"/>
      <c r="K101" s="8"/>
      <c r="L101" s="8"/>
      <c r="M101" s="9"/>
      <c r="O101" t="str">
        <f>"01"</f>
        <v>01</v>
      </c>
      <c r="P101" s="1" t="s">
        <v>141</v>
      </c>
      <c r="Q101">
        <v>1</v>
      </c>
      <c r="R101">
        <f t="shared" si="93"/>
        <v>0</v>
      </c>
      <c r="S101">
        <f t="shared" si="94"/>
        <v>0</v>
      </c>
      <c r="T101">
        <f t="shared" si="95"/>
        <v>0</v>
      </c>
      <c r="U101">
        <f t="shared" si="96"/>
        <v>0</v>
      </c>
      <c r="V101">
        <f t="shared" si="97"/>
        <v>0</v>
      </c>
      <c r="W101">
        <f t="shared" si="98"/>
        <v>0</v>
      </c>
      <c r="X101">
        <f t="shared" si="99"/>
        <v>0</v>
      </c>
      <c r="Y101">
        <f t="shared" si="100"/>
        <v>0</v>
      </c>
      <c r="Z101">
        <f t="shared" si="101"/>
        <v>0</v>
      </c>
      <c r="AA101">
        <f t="shared" si="102"/>
        <v>0</v>
      </c>
      <c r="AB101">
        <f t="shared" si="103"/>
        <v>0</v>
      </c>
      <c r="AC101">
        <f t="shared" si="104"/>
        <v>0</v>
      </c>
      <c r="AD101">
        <f t="shared" si="105"/>
        <v>0</v>
      </c>
      <c r="AE101">
        <f t="shared" si="106"/>
        <v>0</v>
      </c>
      <c r="AF101">
        <f t="shared" si="107"/>
        <v>0</v>
      </c>
      <c r="AG101">
        <f t="shared" si="108"/>
        <v>0</v>
      </c>
      <c r="AH101">
        <f t="shared" si="109"/>
        <v>0</v>
      </c>
      <c r="AI101">
        <f t="shared" si="110"/>
        <v>0</v>
      </c>
      <c r="AJ101">
        <f t="shared" si="111"/>
        <v>0</v>
      </c>
      <c r="AK101">
        <f t="shared" si="112"/>
        <v>0</v>
      </c>
      <c r="AL101">
        <f t="shared" si="113"/>
        <v>0</v>
      </c>
      <c r="AM101">
        <f t="shared" si="114"/>
        <v>0</v>
      </c>
      <c r="AN101">
        <f t="shared" si="115"/>
        <v>0</v>
      </c>
      <c r="AO101">
        <f t="shared" si="116"/>
        <v>0</v>
      </c>
      <c r="AP101">
        <f t="shared" si="117"/>
        <v>0</v>
      </c>
      <c r="AQ101">
        <f t="shared" si="118"/>
        <v>0</v>
      </c>
      <c r="AR101">
        <f t="shared" si="119"/>
        <v>0</v>
      </c>
      <c r="AS101">
        <f t="shared" si="120"/>
        <v>0</v>
      </c>
      <c r="AT101">
        <f t="shared" si="121"/>
        <v>0</v>
      </c>
      <c r="AU101">
        <f t="shared" si="122"/>
        <v>0</v>
      </c>
      <c r="AY101" s="1" t="s">
        <v>4</v>
      </c>
    </row>
    <row r="102" spans="1:51" ht="24.95" customHeight="1" x14ac:dyDescent="0.3">
      <c r="A102" s="7" t="s">
        <v>56</v>
      </c>
      <c r="B102" s="7" t="s">
        <v>51</v>
      </c>
      <c r="C102" s="6" t="s">
        <v>17</v>
      </c>
      <c r="D102" s="8">
        <v>6</v>
      </c>
      <c r="E102" s="8"/>
      <c r="F102" s="8"/>
      <c r="G102" s="8"/>
      <c r="H102" s="8"/>
      <c r="I102" s="8"/>
      <c r="J102" s="8"/>
      <c r="K102" s="8"/>
      <c r="L102" s="8"/>
      <c r="M102" s="9"/>
      <c r="O102" t="str">
        <f>"01"</f>
        <v>01</v>
      </c>
      <c r="P102" s="1" t="s">
        <v>141</v>
      </c>
      <c r="Q102">
        <v>1</v>
      </c>
      <c r="R102">
        <f t="shared" si="93"/>
        <v>0</v>
      </c>
      <c r="S102">
        <f t="shared" si="94"/>
        <v>0</v>
      </c>
      <c r="T102">
        <f t="shared" si="95"/>
        <v>0</v>
      </c>
      <c r="U102">
        <f t="shared" si="96"/>
        <v>0</v>
      </c>
      <c r="V102">
        <f t="shared" si="97"/>
        <v>0</v>
      </c>
      <c r="W102">
        <f t="shared" si="98"/>
        <v>0</v>
      </c>
      <c r="X102">
        <f t="shared" si="99"/>
        <v>0</v>
      </c>
      <c r="Y102">
        <f t="shared" si="100"/>
        <v>0</v>
      </c>
      <c r="Z102">
        <f t="shared" si="101"/>
        <v>0</v>
      </c>
      <c r="AA102">
        <f t="shared" si="102"/>
        <v>0</v>
      </c>
      <c r="AB102">
        <f t="shared" si="103"/>
        <v>0</v>
      </c>
      <c r="AC102">
        <f t="shared" si="104"/>
        <v>0</v>
      </c>
      <c r="AD102">
        <f t="shared" si="105"/>
        <v>0</v>
      </c>
      <c r="AE102">
        <f t="shared" si="106"/>
        <v>0</v>
      </c>
      <c r="AF102">
        <f t="shared" si="107"/>
        <v>0</v>
      </c>
      <c r="AG102">
        <f t="shared" si="108"/>
        <v>0</v>
      </c>
      <c r="AH102">
        <f t="shared" si="109"/>
        <v>0</v>
      </c>
      <c r="AI102">
        <f t="shared" si="110"/>
        <v>0</v>
      </c>
      <c r="AJ102">
        <f t="shared" si="111"/>
        <v>0</v>
      </c>
      <c r="AK102">
        <f t="shared" si="112"/>
        <v>0</v>
      </c>
      <c r="AL102">
        <f t="shared" si="113"/>
        <v>0</v>
      </c>
      <c r="AM102">
        <f t="shared" si="114"/>
        <v>0</v>
      </c>
      <c r="AN102">
        <f t="shared" si="115"/>
        <v>0</v>
      </c>
      <c r="AO102">
        <f t="shared" si="116"/>
        <v>0</v>
      </c>
      <c r="AP102">
        <f t="shared" si="117"/>
        <v>0</v>
      </c>
      <c r="AQ102">
        <f t="shared" si="118"/>
        <v>0</v>
      </c>
      <c r="AR102">
        <f t="shared" si="119"/>
        <v>0</v>
      </c>
      <c r="AS102">
        <f t="shared" si="120"/>
        <v>0</v>
      </c>
      <c r="AT102">
        <f t="shared" si="121"/>
        <v>0</v>
      </c>
      <c r="AU102">
        <f t="shared" si="122"/>
        <v>0</v>
      </c>
      <c r="AY102" s="1" t="s">
        <v>4</v>
      </c>
    </row>
    <row r="103" spans="1:51" ht="24.95" customHeight="1" x14ac:dyDescent="0.3">
      <c r="A103" s="11"/>
      <c r="B103" s="11"/>
      <c r="C103" s="10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1:51" ht="24.95" customHeight="1" x14ac:dyDescent="0.3">
      <c r="A104" s="11"/>
      <c r="B104" s="11"/>
      <c r="C104" s="10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51" ht="24.95" customHeight="1" x14ac:dyDescent="0.3">
      <c r="A105" s="11"/>
      <c r="B105" s="11"/>
      <c r="C105" s="10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1:51" ht="24.95" customHeight="1" x14ac:dyDescent="0.3">
      <c r="A106" s="11"/>
      <c r="B106" s="11"/>
      <c r="C106" s="10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1:51" ht="24.95" customHeight="1" x14ac:dyDescent="0.3">
      <c r="A107" s="11"/>
      <c r="B107" s="11"/>
      <c r="C107" s="10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51" ht="24.95" customHeight="1" x14ac:dyDescent="0.3">
      <c r="A108" s="11"/>
      <c r="B108" s="11"/>
      <c r="C108" s="10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1:51" ht="24.95" customHeight="1" x14ac:dyDescent="0.3">
      <c r="A109" s="11"/>
      <c r="B109" s="11"/>
      <c r="C109" s="10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51" ht="24.95" customHeight="1" x14ac:dyDescent="0.3">
      <c r="A110" s="11"/>
      <c r="B110" s="11"/>
      <c r="C110" s="10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1:51" ht="24.95" customHeight="1" x14ac:dyDescent="0.3">
      <c r="A111" s="11"/>
      <c r="B111" s="11"/>
      <c r="C111" s="10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51" ht="24.95" customHeight="1" x14ac:dyDescent="0.3">
      <c r="A112" s="11"/>
      <c r="B112" s="11"/>
      <c r="C112" s="10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1:51" ht="24.95" customHeight="1" x14ac:dyDescent="0.3">
      <c r="A113" s="11"/>
      <c r="B113" s="11"/>
      <c r="C113" s="10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51" ht="24.95" customHeight="1" x14ac:dyDescent="0.3">
      <c r="A114" s="11"/>
      <c r="B114" s="11"/>
      <c r="C114" s="10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1:51" ht="24.95" customHeight="1" x14ac:dyDescent="0.3">
      <c r="A115" s="11"/>
      <c r="B115" s="11"/>
      <c r="C115" s="10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1:51" ht="24.95" customHeight="1" x14ac:dyDescent="0.3">
      <c r="A116" s="11"/>
      <c r="B116" s="11"/>
      <c r="C116" s="10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1:51" ht="24.95" customHeight="1" x14ac:dyDescent="0.3">
      <c r="A117" s="11"/>
      <c r="B117" s="11"/>
      <c r="C117" s="10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1:51" ht="24.95" customHeight="1" x14ac:dyDescent="0.3">
      <c r="A118" s="11"/>
      <c r="B118" s="11"/>
      <c r="C118" s="10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51" ht="24.95" customHeight="1" x14ac:dyDescent="0.3">
      <c r="A119" s="11"/>
      <c r="B119" s="11"/>
      <c r="C119" s="10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51" ht="24.95" customHeight="1" x14ac:dyDescent="0.3">
      <c r="A120" s="11"/>
      <c r="B120" s="11"/>
      <c r="C120" s="10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spans="1:51" ht="24.95" customHeight="1" x14ac:dyDescent="0.3">
      <c r="A121" s="11"/>
      <c r="B121" s="11"/>
      <c r="C121" s="10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spans="1:51" ht="24.95" customHeight="1" x14ac:dyDescent="0.3">
      <c r="A122" s="11"/>
      <c r="B122" s="11"/>
      <c r="C122" s="10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51" ht="24.95" customHeight="1" x14ac:dyDescent="0.3">
      <c r="A123" s="11"/>
      <c r="B123" s="11"/>
      <c r="C123" s="10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51" ht="24.95" customHeight="1" x14ac:dyDescent="0.3">
      <c r="A124" s="12" t="s">
        <v>142</v>
      </c>
      <c r="B124" s="13"/>
      <c r="C124" s="14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R124">
        <f t="shared" ref="R124:AY124" si="123">ROUNDDOWN(SUM(R78:R102), 0)</f>
        <v>0</v>
      </c>
      <c r="S124">
        <f t="shared" si="123"/>
        <v>0</v>
      </c>
      <c r="T124">
        <f t="shared" si="123"/>
        <v>0</v>
      </c>
      <c r="U124">
        <f t="shared" si="123"/>
        <v>0</v>
      </c>
      <c r="V124">
        <f t="shared" si="123"/>
        <v>0</v>
      </c>
      <c r="W124">
        <f t="shared" si="123"/>
        <v>0</v>
      </c>
      <c r="X124">
        <f t="shared" si="123"/>
        <v>0</v>
      </c>
      <c r="Y124">
        <f t="shared" si="123"/>
        <v>0</v>
      </c>
      <c r="Z124">
        <f t="shared" si="123"/>
        <v>0</v>
      </c>
      <c r="AA124">
        <f t="shared" si="123"/>
        <v>0</v>
      </c>
      <c r="AB124">
        <f t="shared" si="123"/>
        <v>0</v>
      </c>
      <c r="AC124">
        <f t="shared" si="123"/>
        <v>0</v>
      </c>
      <c r="AD124">
        <f t="shared" si="123"/>
        <v>0</v>
      </c>
      <c r="AE124">
        <f t="shared" si="123"/>
        <v>0</v>
      </c>
      <c r="AF124">
        <f t="shared" si="123"/>
        <v>0</v>
      </c>
      <c r="AG124">
        <f t="shared" si="123"/>
        <v>0</v>
      </c>
      <c r="AH124">
        <f t="shared" si="123"/>
        <v>0</v>
      </c>
      <c r="AI124">
        <f t="shared" si="123"/>
        <v>0</v>
      </c>
      <c r="AJ124">
        <f t="shared" si="123"/>
        <v>0</v>
      </c>
      <c r="AK124">
        <f t="shared" si="123"/>
        <v>0</v>
      </c>
      <c r="AL124">
        <f t="shared" si="123"/>
        <v>0</v>
      </c>
      <c r="AM124">
        <f t="shared" si="123"/>
        <v>0</v>
      </c>
      <c r="AN124">
        <f t="shared" si="123"/>
        <v>0</v>
      </c>
      <c r="AO124">
        <f t="shared" si="123"/>
        <v>0</v>
      </c>
      <c r="AP124">
        <f t="shared" si="123"/>
        <v>0</v>
      </c>
      <c r="AQ124">
        <f t="shared" si="123"/>
        <v>0</v>
      </c>
      <c r="AR124">
        <f t="shared" si="123"/>
        <v>0</v>
      </c>
      <c r="AS124">
        <f t="shared" si="123"/>
        <v>0</v>
      </c>
      <c r="AT124">
        <f t="shared" si="123"/>
        <v>0</v>
      </c>
      <c r="AU124">
        <f t="shared" si="123"/>
        <v>0</v>
      </c>
      <c r="AV124">
        <f t="shared" si="123"/>
        <v>0</v>
      </c>
      <c r="AW124">
        <f t="shared" si="123"/>
        <v>0</v>
      </c>
      <c r="AX124">
        <f t="shared" si="123"/>
        <v>0</v>
      </c>
      <c r="AY124">
        <f t="shared" si="123"/>
        <v>0</v>
      </c>
    </row>
    <row r="125" spans="1:51" ht="24.95" customHeight="1" x14ac:dyDescent="0.3">
      <c r="A125" s="20" t="s">
        <v>406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51" ht="24.95" customHeight="1" x14ac:dyDescent="0.3">
      <c r="A126" s="7" t="s">
        <v>257</v>
      </c>
      <c r="B126" s="7" t="s">
        <v>68</v>
      </c>
      <c r="C126" s="6" t="s">
        <v>12</v>
      </c>
      <c r="D126" s="8">
        <v>27.4</v>
      </c>
      <c r="E126" s="8"/>
      <c r="F126" s="8"/>
      <c r="G126" s="8"/>
      <c r="H126" s="8"/>
      <c r="I126" s="8"/>
      <c r="J126" s="8"/>
      <c r="K126" s="8"/>
      <c r="L126" s="8"/>
      <c r="M126" s="9"/>
      <c r="O126" t="str">
        <f>""</f>
        <v/>
      </c>
      <c r="P126" s="1" t="s">
        <v>141</v>
      </c>
      <c r="Q126">
        <v>1</v>
      </c>
      <c r="R126">
        <f>IF(P126="기계경비", J126, 0)</f>
        <v>0</v>
      </c>
      <c r="S126">
        <f>IF(P126="운반비", L126, 0)</f>
        <v>0</v>
      </c>
      <c r="T126">
        <f>IF(P126="작업부산물", F126, 0)</f>
        <v>0</v>
      </c>
      <c r="U126">
        <f>IF(P126="관급", F126, 0)</f>
        <v>0</v>
      </c>
      <c r="V126">
        <f>IF(P126="외주비", J126, 0)</f>
        <v>0</v>
      </c>
      <c r="W126">
        <f>IF(P126="장비비", J126, 0)</f>
        <v>0</v>
      </c>
      <c r="X126">
        <f>IF(P126="폐기물처리비", L126, 0)</f>
        <v>0</v>
      </c>
      <c r="Y126">
        <f>IF(P126="가설비", J126, 0)</f>
        <v>0</v>
      </c>
      <c r="Z126">
        <f>IF(P126="잡비제외분", F126, 0)</f>
        <v>0</v>
      </c>
      <c r="AA126">
        <f>IF(P126="사급자재대", L126, 0)</f>
        <v>0</v>
      </c>
      <c r="AB126">
        <f>IF(P126="관급자재대", L126, 0)</f>
        <v>0</v>
      </c>
      <c r="AC126">
        <f>IF(P126="관급자재비(도급자설치)", L126, 0)</f>
        <v>0</v>
      </c>
      <c r="AD126">
        <f>IF(P126="관급자재비(관급자설치)", L126, 0)</f>
        <v>0</v>
      </c>
      <c r="AE126">
        <f>IF(P126="품질관리비", L126, 0)</f>
        <v>0</v>
      </c>
      <c r="AF126">
        <f>IF(P126="미확정설계공정(PS)", L126, 0)</f>
        <v>0</v>
      </c>
      <c r="AG126">
        <f>IF(P126="건설기술진흥법안전관리비", L126, 0)</f>
        <v>0</v>
      </c>
      <c r="AH126">
        <f>IF(P126="지정폐기물처리비", L126, 0)</f>
        <v>0</v>
      </c>
      <c r="AI126">
        <f>IF(P126="사용자항목7", L126, 0)</f>
        <v>0</v>
      </c>
      <c r="AJ126">
        <f>IF(P126="사용자항목8", L126, 0)</f>
        <v>0</v>
      </c>
      <c r="AK126">
        <f>IF(P126="사용자항목9", L126, 0)</f>
        <v>0</v>
      </c>
      <c r="AL126">
        <f>IF(P126="사용자항목10", L126, 0)</f>
        <v>0</v>
      </c>
      <c r="AM126">
        <f>IF(P126="사용자항목11", L126, 0)</f>
        <v>0</v>
      </c>
      <c r="AN126">
        <f>IF(P126="사용자항목12", L126, 0)</f>
        <v>0</v>
      </c>
      <c r="AO126">
        <f>IF(P126="사용자항목13", L126, 0)</f>
        <v>0</v>
      </c>
      <c r="AP126">
        <f>IF(P126="사용자항목14", L126, 0)</f>
        <v>0</v>
      </c>
      <c r="AQ126">
        <f>IF(P126="사용자항목15", L126, 0)</f>
        <v>0</v>
      </c>
      <c r="AR126">
        <f>IF(P126="사용자항목16", L126, 0)</f>
        <v>0</v>
      </c>
      <c r="AS126">
        <f>IF(P126="사용자항목17", L126, 0)</f>
        <v>0</v>
      </c>
      <c r="AT126">
        <f>IF(P126="사용자항목18", L126, 0)</f>
        <v>0</v>
      </c>
      <c r="AU126">
        <f>IF(P126="사용자항목19", L126, 0)</f>
        <v>0</v>
      </c>
      <c r="AY126" s="1" t="s">
        <v>152</v>
      </c>
    </row>
    <row r="127" spans="1:51" ht="24.95" customHeight="1" x14ac:dyDescent="0.3">
      <c r="A127" s="7" t="s">
        <v>66</v>
      </c>
      <c r="B127" s="7" t="s">
        <v>67</v>
      </c>
      <c r="C127" s="6" t="s">
        <v>12</v>
      </c>
      <c r="D127" s="8">
        <v>54.9</v>
      </c>
      <c r="E127" s="8"/>
      <c r="F127" s="8"/>
      <c r="G127" s="8"/>
      <c r="H127" s="8"/>
      <c r="I127" s="8"/>
      <c r="J127" s="8"/>
      <c r="K127" s="8"/>
      <c r="L127" s="8"/>
      <c r="M127" s="9"/>
      <c r="O127" t="str">
        <f>"01"</f>
        <v>01</v>
      </c>
      <c r="P127" s="1" t="s">
        <v>141</v>
      </c>
      <c r="Q127">
        <v>1</v>
      </c>
      <c r="R127">
        <f>IF(P127="기계경비", J127, 0)</f>
        <v>0</v>
      </c>
      <c r="S127">
        <f>IF(P127="운반비", L127, 0)</f>
        <v>0</v>
      </c>
      <c r="T127">
        <f>IF(P127="작업부산물", F127, 0)</f>
        <v>0</v>
      </c>
      <c r="U127">
        <f>IF(P127="관급", F127, 0)</f>
        <v>0</v>
      </c>
      <c r="V127">
        <f>IF(P127="외주비", J127, 0)</f>
        <v>0</v>
      </c>
      <c r="W127">
        <f>IF(P127="장비비", J127, 0)</f>
        <v>0</v>
      </c>
      <c r="X127">
        <f>IF(P127="폐기물처리비", L127, 0)</f>
        <v>0</v>
      </c>
      <c r="Y127">
        <f>IF(P127="가설비", J127, 0)</f>
        <v>0</v>
      </c>
      <c r="Z127">
        <f>IF(P127="잡비제외분", F127, 0)</f>
        <v>0</v>
      </c>
      <c r="AA127">
        <f>IF(P127="사급자재대", L127, 0)</f>
        <v>0</v>
      </c>
      <c r="AB127">
        <f>IF(P127="관급자재대", L127, 0)</f>
        <v>0</v>
      </c>
      <c r="AC127">
        <f>IF(P127="관급자재비(도급자설치)", L127, 0)</f>
        <v>0</v>
      </c>
      <c r="AD127">
        <f>IF(P127="관급자재비(관급자설치)", L127, 0)</f>
        <v>0</v>
      </c>
      <c r="AE127">
        <f>IF(P127="품질관리비", L127, 0)</f>
        <v>0</v>
      </c>
      <c r="AF127">
        <f>IF(P127="미확정설계공정(PS)", L127, 0)</f>
        <v>0</v>
      </c>
      <c r="AG127">
        <f>IF(P127="건설기술진흥법안전관리비", L127, 0)</f>
        <v>0</v>
      </c>
      <c r="AH127">
        <f>IF(P127="지정폐기물처리비", L127, 0)</f>
        <v>0</v>
      </c>
      <c r="AI127">
        <f>IF(P127="사용자항목7", L127, 0)</f>
        <v>0</v>
      </c>
      <c r="AJ127">
        <f>IF(P127="사용자항목8", L127, 0)</f>
        <v>0</v>
      </c>
      <c r="AK127">
        <f>IF(P127="사용자항목9", L127, 0)</f>
        <v>0</v>
      </c>
      <c r="AL127">
        <f>IF(P127="사용자항목10", L127, 0)</f>
        <v>0</v>
      </c>
      <c r="AM127">
        <f>IF(P127="사용자항목11", L127, 0)</f>
        <v>0</v>
      </c>
      <c r="AN127">
        <f>IF(P127="사용자항목12", L127, 0)</f>
        <v>0</v>
      </c>
      <c r="AO127">
        <f>IF(P127="사용자항목13", L127, 0)</f>
        <v>0</v>
      </c>
      <c r="AP127">
        <f>IF(P127="사용자항목14", L127, 0)</f>
        <v>0</v>
      </c>
      <c r="AQ127">
        <f>IF(P127="사용자항목15", L127, 0)</f>
        <v>0</v>
      </c>
      <c r="AR127">
        <f>IF(P127="사용자항목16", L127, 0)</f>
        <v>0</v>
      </c>
      <c r="AS127">
        <f>IF(P127="사용자항목17", L127, 0)</f>
        <v>0</v>
      </c>
      <c r="AT127">
        <f>IF(P127="사용자항목18", L127, 0)</f>
        <v>0</v>
      </c>
      <c r="AU127">
        <f>IF(P127="사용자항목19", L127, 0)</f>
        <v>0</v>
      </c>
    </row>
    <row r="128" spans="1:51" ht="24.95" customHeight="1" x14ac:dyDescent="0.3">
      <c r="A128" s="7" t="s">
        <v>156</v>
      </c>
      <c r="B128" s="7" t="s">
        <v>258</v>
      </c>
      <c r="C128" s="6" t="s">
        <v>12</v>
      </c>
      <c r="D128" s="8">
        <v>11.4</v>
      </c>
      <c r="E128" s="8"/>
      <c r="F128" s="8"/>
      <c r="G128" s="8"/>
      <c r="H128" s="8"/>
      <c r="I128" s="8"/>
      <c r="J128" s="8"/>
      <c r="K128" s="8"/>
      <c r="L128" s="8"/>
      <c r="M128" s="9"/>
      <c r="O128" t="str">
        <f>""</f>
        <v/>
      </c>
      <c r="P128" s="1" t="s">
        <v>141</v>
      </c>
      <c r="Q128">
        <v>1</v>
      </c>
      <c r="R128">
        <f>IF(P128="기계경비", J128, 0)</f>
        <v>0</v>
      </c>
      <c r="S128">
        <f>IF(P128="운반비", L128, 0)</f>
        <v>0</v>
      </c>
      <c r="T128">
        <f>IF(P128="작업부산물", F128, 0)</f>
        <v>0</v>
      </c>
      <c r="U128">
        <f>IF(P128="관급", F128, 0)</f>
        <v>0</v>
      </c>
      <c r="V128">
        <f>IF(P128="외주비", J128, 0)</f>
        <v>0</v>
      </c>
      <c r="W128">
        <f>IF(P128="장비비", J128, 0)</f>
        <v>0</v>
      </c>
      <c r="X128">
        <f>IF(P128="폐기물처리비", L128, 0)</f>
        <v>0</v>
      </c>
      <c r="Y128">
        <f>IF(P128="가설비", J128, 0)</f>
        <v>0</v>
      </c>
      <c r="Z128">
        <f>IF(P128="잡비제외분", F128, 0)</f>
        <v>0</v>
      </c>
      <c r="AA128">
        <f>IF(P128="사급자재대", L128, 0)</f>
        <v>0</v>
      </c>
      <c r="AB128">
        <f>IF(P128="관급자재대", L128, 0)</f>
        <v>0</v>
      </c>
      <c r="AC128">
        <f>IF(P128="관급자재비(도급자설치)", L128, 0)</f>
        <v>0</v>
      </c>
      <c r="AD128">
        <f>IF(P128="관급자재비(관급자설치)", L128, 0)</f>
        <v>0</v>
      </c>
      <c r="AE128">
        <f>IF(P128="품질관리비", L128, 0)</f>
        <v>0</v>
      </c>
      <c r="AF128">
        <f>IF(P128="미확정설계공정(PS)", L128, 0)</f>
        <v>0</v>
      </c>
      <c r="AG128">
        <f>IF(P128="건설기술진흥법안전관리비", L128, 0)</f>
        <v>0</v>
      </c>
      <c r="AH128">
        <f>IF(P128="지정폐기물처리비", L128, 0)</f>
        <v>0</v>
      </c>
      <c r="AI128">
        <f>IF(P128="사용자항목7", L128, 0)</f>
        <v>0</v>
      </c>
      <c r="AJ128">
        <f>IF(P128="사용자항목8", L128, 0)</f>
        <v>0</v>
      </c>
      <c r="AK128">
        <f>IF(P128="사용자항목9", L128, 0)</f>
        <v>0</v>
      </c>
      <c r="AL128">
        <f>IF(P128="사용자항목10", L128, 0)</f>
        <v>0</v>
      </c>
      <c r="AM128">
        <f>IF(P128="사용자항목11", L128, 0)</f>
        <v>0</v>
      </c>
      <c r="AN128">
        <f>IF(P128="사용자항목12", L128, 0)</f>
        <v>0</v>
      </c>
      <c r="AO128">
        <f>IF(P128="사용자항목13", L128, 0)</f>
        <v>0</v>
      </c>
      <c r="AP128">
        <f>IF(P128="사용자항목14", L128, 0)</f>
        <v>0</v>
      </c>
      <c r="AQ128">
        <f>IF(P128="사용자항목15", L128, 0)</f>
        <v>0</v>
      </c>
      <c r="AR128">
        <f>IF(P128="사용자항목16", L128, 0)</f>
        <v>0</v>
      </c>
      <c r="AS128">
        <f>IF(P128="사용자항목17", L128, 0)</f>
        <v>0</v>
      </c>
      <c r="AT128">
        <f>IF(P128="사용자항목18", L128, 0)</f>
        <v>0</v>
      </c>
      <c r="AU128">
        <f>IF(P128="사용자항목19", L128, 0)</f>
        <v>0</v>
      </c>
      <c r="AY128" s="1" t="s">
        <v>152</v>
      </c>
    </row>
    <row r="129" spans="1:51" ht="24.95" customHeight="1" x14ac:dyDescent="0.3">
      <c r="A129" s="7" t="s">
        <v>259</v>
      </c>
      <c r="B129" s="7" t="s">
        <v>260</v>
      </c>
      <c r="C129" s="6" t="s">
        <v>12</v>
      </c>
      <c r="D129" s="8">
        <v>15.6</v>
      </c>
      <c r="E129" s="8"/>
      <c r="F129" s="8"/>
      <c r="G129" s="8"/>
      <c r="H129" s="8"/>
      <c r="I129" s="8"/>
      <c r="J129" s="8"/>
      <c r="K129" s="8"/>
      <c r="L129" s="8"/>
      <c r="M129" s="9"/>
      <c r="O129" t="str">
        <f>""</f>
        <v/>
      </c>
      <c r="P129" s="1" t="s">
        <v>141</v>
      </c>
      <c r="Q129">
        <v>1</v>
      </c>
      <c r="R129">
        <f>IF(P129="기계경비", J129, 0)</f>
        <v>0</v>
      </c>
      <c r="S129">
        <f>IF(P129="운반비", L129, 0)</f>
        <v>0</v>
      </c>
      <c r="T129">
        <f>IF(P129="작업부산물", F129, 0)</f>
        <v>0</v>
      </c>
      <c r="U129">
        <f>IF(P129="관급", F129, 0)</f>
        <v>0</v>
      </c>
      <c r="V129">
        <f>IF(P129="외주비", J129, 0)</f>
        <v>0</v>
      </c>
      <c r="W129">
        <f>IF(P129="장비비", J129, 0)</f>
        <v>0</v>
      </c>
      <c r="X129">
        <f>IF(P129="폐기물처리비", L129, 0)</f>
        <v>0</v>
      </c>
      <c r="Y129">
        <f>IF(P129="가설비", J129, 0)</f>
        <v>0</v>
      </c>
      <c r="Z129">
        <f>IF(P129="잡비제외분", F129, 0)</f>
        <v>0</v>
      </c>
      <c r="AA129">
        <f>IF(P129="사급자재대", L129, 0)</f>
        <v>0</v>
      </c>
      <c r="AB129">
        <f>IF(P129="관급자재대", L129, 0)</f>
        <v>0</v>
      </c>
      <c r="AC129">
        <f>IF(P129="관급자재비(도급자설치)", L129, 0)</f>
        <v>0</v>
      </c>
      <c r="AD129">
        <f>IF(P129="관급자재비(관급자설치)", L129, 0)</f>
        <v>0</v>
      </c>
      <c r="AE129">
        <f>IF(P129="품질관리비", L129, 0)</f>
        <v>0</v>
      </c>
      <c r="AF129">
        <f>IF(P129="미확정설계공정(PS)", L129, 0)</f>
        <v>0</v>
      </c>
      <c r="AG129">
        <f>IF(P129="건설기술진흥법안전관리비", L129, 0)</f>
        <v>0</v>
      </c>
      <c r="AH129">
        <f>IF(P129="지정폐기물처리비", L129, 0)</f>
        <v>0</v>
      </c>
      <c r="AI129">
        <f>IF(P129="사용자항목7", L129, 0)</f>
        <v>0</v>
      </c>
      <c r="AJ129">
        <f>IF(P129="사용자항목8", L129, 0)</f>
        <v>0</v>
      </c>
      <c r="AK129">
        <f>IF(P129="사용자항목9", L129, 0)</f>
        <v>0</v>
      </c>
      <c r="AL129">
        <f>IF(P129="사용자항목10", L129, 0)</f>
        <v>0</v>
      </c>
      <c r="AM129">
        <f>IF(P129="사용자항목11", L129, 0)</f>
        <v>0</v>
      </c>
      <c r="AN129">
        <f>IF(P129="사용자항목12", L129, 0)</f>
        <v>0</v>
      </c>
      <c r="AO129">
        <f>IF(P129="사용자항목13", L129, 0)</f>
        <v>0</v>
      </c>
      <c r="AP129">
        <f>IF(P129="사용자항목14", L129, 0)</f>
        <v>0</v>
      </c>
      <c r="AQ129">
        <f>IF(P129="사용자항목15", L129, 0)</f>
        <v>0</v>
      </c>
      <c r="AR129">
        <f>IF(P129="사용자항목16", L129, 0)</f>
        <v>0</v>
      </c>
      <c r="AS129">
        <f>IF(P129="사용자항목17", L129, 0)</f>
        <v>0</v>
      </c>
      <c r="AT129">
        <f>IF(P129="사용자항목18", L129, 0)</f>
        <v>0</v>
      </c>
      <c r="AU129">
        <f>IF(P129="사용자항목19", L129, 0)</f>
        <v>0</v>
      </c>
      <c r="AY129" s="1" t="s">
        <v>71</v>
      </c>
    </row>
    <row r="130" spans="1:51" ht="24.95" customHeight="1" x14ac:dyDescent="0.3">
      <c r="A130" s="7" t="s">
        <v>261</v>
      </c>
      <c r="B130" s="7" t="s">
        <v>262</v>
      </c>
      <c r="C130" s="6" t="s">
        <v>16</v>
      </c>
      <c r="D130" s="8">
        <v>3.4</v>
      </c>
      <c r="E130" s="8"/>
      <c r="F130" s="8"/>
      <c r="G130" s="8"/>
      <c r="H130" s="8"/>
      <c r="I130" s="8"/>
      <c r="J130" s="8"/>
      <c r="K130" s="8"/>
      <c r="L130" s="8"/>
      <c r="M130" s="9"/>
      <c r="O130" t="str">
        <f>""</f>
        <v/>
      </c>
      <c r="P130" s="1" t="s">
        <v>141</v>
      </c>
      <c r="Q130">
        <v>1</v>
      </c>
      <c r="R130">
        <f>IF(P130="기계경비", J130, 0)</f>
        <v>0</v>
      </c>
      <c r="S130">
        <f>IF(P130="운반비", L130, 0)</f>
        <v>0</v>
      </c>
      <c r="T130">
        <f>IF(P130="작업부산물", F130, 0)</f>
        <v>0</v>
      </c>
      <c r="U130">
        <f>IF(P130="관급", F130, 0)</f>
        <v>0</v>
      </c>
      <c r="V130">
        <f>IF(P130="외주비", J130, 0)</f>
        <v>0</v>
      </c>
      <c r="W130">
        <f>IF(P130="장비비", J130, 0)</f>
        <v>0</v>
      </c>
      <c r="X130">
        <f>IF(P130="폐기물처리비", L130, 0)</f>
        <v>0</v>
      </c>
      <c r="Y130">
        <f>IF(P130="가설비", J130, 0)</f>
        <v>0</v>
      </c>
      <c r="Z130">
        <f>IF(P130="잡비제외분", F130, 0)</f>
        <v>0</v>
      </c>
      <c r="AA130">
        <f>IF(P130="사급자재대", L130, 0)</f>
        <v>0</v>
      </c>
      <c r="AB130">
        <f>IF(P130="관급자재대", L130, 0)</f>
        <v>0</v>
      </c>
      <c r="AC130">
        <f>IF(P130="관급자재비(도급자설치)", L130, 0)</f>
        <v>0</v>
      </c>
      <c r="AD130">
        <f>IF(P130="관급자재비(관급자설치)", L130, 0)</f>
        <v>0</v>
      </c>
      <c r="AE130">
        <f>IF(P130="품질관리비", L130, 0)</f>
        <v>0</v>
      </c>
      <c r="AF130">
        <f>IF(P130="미확정설계공정(PS)", L130, 0)</f>
        <v>0</v>
      </c>
      <c r="AG130">
        <f>IF(P130="건설기술진흥법안전관리비", L130, 0)</f>
        <v>0</v>
      </c>
      <c r="AH130">
        <f>IF(P130="지정폐기물처리비", L130, 0)</f>
        <v>0</v>
      </c>
      <c r="AI130">
        <f>IF(P130="사용자항목7", L130, 0)</f>
        <v>0</v>
      </c>
      <c r="AJ130">
        <f>IF(P130="사용자항목8", L130, 0)</f>
        <v>0</v>
      </c>
      <c r="AK130">
        <f>IF(P130="사용자항목9", L130, 0)</f>
        <v>0</v>
      </c>
      <c r="AL130">
        <f>IF(P130="사용자항목10", L130, 0)</f>
        <v>0</v>
      </c>
      <c r="AM130">
        <f>IF(P130="사용자항목11", L130, 0)</f>
        <v>0</v>
      </c>
      <c r="AN130">
        <f>IF(P130="사용자항목12", L130, 0)</f>
        <v>0</v>
      </c>
      <c r="AO130">
        <f>IF(P130="사용자항목13", L130, 0)</f>
        <v>0</v>
      </c>
      <c r="AP130">
        <f>IF(P130="사용자항목14", L130, 0)</f>
        <v>0</v>
      </c>
      <c r="AQ130">
        <f>IF(P130="사용자항목15", L130, 0)</f>
        <v>0</v>
      </c>
      <c r="AR130">
        <f>IF(P130="사용자항목16", L130, 0)</f>
        <v>0</v>
      </c>
      <c r="AS130">
        <f>IF(P130="사용자항목17", L130, 0)</f>
        <v>0</v>
      </c>
      <c r="AT130">
        <f>IF(P130="사용자항목18", L130, 0)</f>
        <v>0</v>
      </c>
      <c r="AU130">
        <f>IF(P130="사용자항목19", L130, 0)</f>
        <v>0</v>
      </c>
      <c r="AY130" s="1" t="s">
        <v>71</v>
      </c>
    </row>
    <row r="131" spans="1:51" ht="24.95" customHeight="1" x14ac:dyDescent="0.3">
      <c r="A131" s="11"/>
      <c r="B131" s="11"/>
      <c r="C131" s="10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51" ht="24.95" customHeight="1" x14ac:dyDescent="0.3">
      <c r="A132" s="11"/>
      <c r="B132" s="11"/>
      <c r="C132" s="10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51" ht="24.95" customHeight="1" x14ac:dyDescent="0.3">
      <c r="A133" s="11"/>
      <c r="B133" s="11"/>
      <c r="C133" s="10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51" ht="24.95" customHeight="1" x14ac:dyDescent="0.3">
      <c r="A134" s="11"/>
      <c r="B134" s="11"/>
      <c r="C134" s="10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51" ht="24.95" customHeight="1" x14ac:dyDescent="0.3">
      <c r="A135" s="11"/>
      <c r="B135" s="11"/>
      <c r="C135" s="10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51" ht="24.95" customHeight="1" x14ac:dyDescent="0.3">
      <c r="A136" s="11"/>
      <c r="B136" s="11"/>
      <c r="C136" s="10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51" ht="24.95" customHeight="1" x14ac:dyDescent="0.3">
      <c r="A137" s="11"/>
      <c r="B137" s="11"/>
      <c r="C137" s="10"/>
      <c r="D137" s="8"/>
      <c r="E137" s="8"/>
      <c r="F137" s="8"/>
      <c r="G137" s="8"/>
      <c r="H137" s="8"/>
      <c r="I137" s="8"/>
      <c r="J137" s="8"/>
      <c r="K137" s="8"/>
      <c r="L137" s="8"/>
      <c r="M137" s="8"/>
    </row>
    <row r="138" spans="1:51" ht="24.95" customHeight="1" x14ac:dyDescent="0.3">
      <c r="A138" s="11"/>
      <c r="B138" s="11"/>
      <c r="C138" s="10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51" ht="24.95" customHeight="1" x14ac:dyDescent="0.3">
      <c r="A139" s="11"/>
      <c r="B139" s="11"/>
      <c r="C139" s="10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51" ht="24.95" customHeight="1" x14ac:dyDescent="0.3">
      <c r="A140" s="11"/>
      <c r="B140" s="11"/>
      <c r="C140" s="10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51" ht="24.95" customHeight="1" x14ac:dyDescent="0.3">
      <c r="A141" s="11"/>
      <c r="B141" s="11"/>
      <c r="C141" s="10"/>
      <c r="D141" s="8"/>
      <c r="E141" s="8"/>
      <c r="F141" s="8"/>
      <c r="G141" s="8"/>
      <c r="H141" s="8"/>
      <c r="I141" s="8"/>
      <c r="J141" s="8"/>
      <c r="K141" s="8"/>
      <c r="L141" s="8"/>
      <c r="M141" s="8"/>
    </row>
    <row r="142" spans="1:51" ht="24.95" customHeight="1" x14ac:dyDescent="0.3">
      <c r="A142" s="11"/>
      <c r="B142" s="11"/>
      <c r="C142" s="10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51" ht="24.95" customHeight="1" x14ac:dyDescent="0.3">
      <c r="A143" s="11"/>
      <c r="B143" s="11"/>
      <c r="C143" s="10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51" ht="24.95" customHeight="1" x14ac:dyDescent="0.3">
      <c r="A144" s="11"/>
      <c r="B144" s="11"/>
      <c r="C144" s="10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51" ht="24.95" customHeight="1" x14ac:dyDescent="0.3">
      <c r="A145" s="11"/>
      <c r="B145" s="11"/>
      <c r="C145" s="10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spans="1:51" ht="24.95" customHeight="1" x14ac:dyDescent="0.3">
      <c r="A146" s="11"/>
      <c r="B146" s="11"/>
      <c r="C146" s="10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51" ht="24.95" customHeight="1" x14ac:dyDescent="0.3">
      <c r="A147" s="11"/>
      <c r="B147" s="11"/>
      <c r="C147" s="10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51" ht="24.95" customHeight="1" x14ac:dyDescent="0.3">
      <c r="A148" s="12" t="s">
        <v>142</v>
      </c>
      <c r="B148" s="13"/>
      <c r="C148" s="14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R148">
        <f t="shared" ref="R148:AY148" si="124">ROUNDDOWN(SUM(R126:R130), 0)</f>
        <v>0</v>
      </c>
      <c r="S148">
        <f t="shared" si="124"/>
        <v>0</v>
      </c>
      <c r="T148">
        <f t="shared" si="124"/>
        <v>0</v>
      </c>
      <c r="U148">
        <f t="shared" si="124"/>
        <v>0</v>
      </c>
      <c r="V148">
        <f t="shared" si="124"/>
        <v>0</v>
      </c>
      <c r="W148">
        <f t="shared" si="124"/>
        <v>0</v>
      </c>
      <c r="X148">
        <f t="shared" si="124"/>
        <v>0</v>
      </c>
      <c r="Y148">
        <f t="shared" si="124"/>
        <v>0</v>
      </c>
      <c r="Z148">
        <f t="shared" si="124"/>
        <v>0</v>
      </c>
      <c r="AA148">
        <f t="shared" si="124"/>
        <v>0</v>
      </c>
      <c r="AB148">
        <f t="shared" si="124"/>
        <v>0</v>
      </c>
      <c r="AC148">
        <f t="shared" si="124"/>
        <v>0</v>
      </c>
      <c r="AD148">
        <f t="shared" si="124"/>
        <v>0</v>
      </c>
      <c r="AE148">
        <f t="shared" si="124"/>
        <v>0</v>
      </c>
      <c r="AF148">
        <f t="shared" si="124"/>
        <v>0</v>
      </c>
      <c r="AG148">
        <f t="shared" si="124"/>
        <v>0</v>
      </c>
      <c r="AH148">
        <f t="shared" si="124"/>
        <v>0</v>
      </c>
      <c r="AI148">
        <f t="shared" si="124"/>
        <v>0</v>
      </c>
      <c r="AJ148">
        <f t="shared" si="124"/>
        <v>0</v>
      </c>
      <c r="AK148">
        <f t="shared" si="124"/>
        <v>0</v>
      </c>
      <c r="AL148">
        <f t="shared" si="124"/>
        <v>0</v>
      </c>
      <c r="AM148">
        <f t="shared" si="124"/>
        <v>0</v>
      </c>
      <c r="AN148">
        <f t="shared" si="124"/>
        <v>0</v>
      </c>
      <c r="AO148">
        <f t="shared" si="124"/>
        <v>0</v>
      </c>
      <c r="AP148">
        <f t="shared" si="124"/>
        <v>0</v>
      </c>
      <c r="AQ148">
        <f t="shared" si="124"/>
        <v>0</v>
      </c>
      <c r="AR148">
        <f t="shared" si="124"/>
        <v>0</v>
      </c>
      <c r="AS148">
        <f t="shared" si="124"/>
        <v>0</v>
      </c>
      <c r="AT148">
        <f t="shared" si="124"/>
        <v>0</v>
      </c>
      <c r="AU148">
        <f t="shared" si="124"/>
        <v>0</v>
      </c>
      <c r="AV148">
        <f t="shared" si="124"/>
        <v>0</v>
      </c>
      <c r="AW148">
        <f t="shared" si="124"/>
        <v>0</v>
      </c>
      <c r="AX148">
        <f t="shared" si="124"/>
        <v>0</v>
      </c>
      <c r="AY148">
        <f t="shared" si="124"/>
        <v>0</v>
      </c>
    </row>
    <row r="149" spans="1:51" ht="24.95" customHeight="1" x14ac:dyDescent="0.3">
      <c r="A149" s="20" t="s">
        <v>407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51" ht="24.95" customHeight="1" x14ac:dyDescent="0.3">
      <c r="A150" s="7" t="s">
        <v>263</v>
      </c>
      <c r="B150" s="7" t="s">
        <v>264</v>
      </c>
      <c r="C150" s="6" t="s">
        <v>12</v>
      </c>
      <c r="D150" s="8">
        <v>289.89999999999998</v>
      </c>
      <c r="E150" s="8"/>
      <c r="F150" s="8"/>
      <c r="G150" s="8"/>
      <c r="H150" s="8"/>
      <c r="I150" s="8"/>
      <c r="J150" s="8"/>
      <c r="K150" s="8"/>
      <c r="L150" s="8"/>
      <c r="M150" s="9"/>
      <c r="O150" t="str">
        <f>""</f>
        <v/>
      </c>
      <c r="P150" s="1" t="s">
        <v>141</v>
      </c>
      <c r="Q150">
        <v>1</v>
      </c>
      <c r="R150">
        <f t="shared" ref="R150:R161" si="125">IF(P150="기계경비", J150, 0)</f>
        <v>0</v>
      </c>
      <c r="S150">
        <f t="shared" ref="S150:S161" si="126">IF(P150="운반비", L150, 0)</f>
        <v>0</v>
      </c>
      <c r="T150">
        <f t="shared" ref="T150:T161" si="127">IF(P150="작업부산물", F150, 0)</f>
        <v>0</v>
      </c>
      <c r="U150">
        <f t="shared" ref="U150:U161" si="128">IF(P150="관급", F150, 0)</f>
        <v>0</v>
      </c>
      <c r="V150">
        <f t="shared" ref="V150:V161" si="129">IF(P150="외주비", J150, 0)</f>
        <v>0</v>
      </c>
      <c r="W150">
        <f t="shared" ref="W150:W161" si="130">IF(P150="장비비", J150, 0)</f>
        <v>0</v>
      </c>
      <c r="X150">
        <f t="shared" ref="X150:X161" si="131">IF(P150="폐기물처리비", L150, 0)</f>
        <v>0</v>
      </c>
      <c r="Y150">
        <f t="shared" ref="Y150:Y161" si="132">IF(P150="가설비", J150, 0)</f>
        <v>0</v>
      </c>
      <c r="Z150">
        <f t="shared" ref="Z150:Z161" si="133">IF(P150="잡비제외분", F150, 0)</f>
        <v>0</v>
      </c>
      <c r="AA150">
        <f t="shared" ref="AA150:AA161" si="134">IF(P150="사급자재대", L150, 0)</f>
        <v>0</v>
      </c>
      <c r="AB150">
        <f t="shared" ref="AB150:AB161" si="135">IF(P150="관급자재대", L150, 0)</f>
        <v>0</v>
      </c>
      <c r="AC150">
        <f t="shared" ref="AC150:AC161" si="136">IF(P150="관급자재비(도급자설치)", L150, 0)</f>
        <v>0</v>
      </c>
      <c r="AD150">
        <f t="shared" ref="AD150:AD161" si="137">IF(P150="관급자재비(관급자설치)", L150, 0)</f>
        <v>0</v>
      </c>
      <c r="AE150">
        <f t="shared" ref="AE150:AE161" si="138">IF(P150="품질관리비", L150, 0)</f>
        <v>0</v>
      </c>
      <c r="AF150">
        <f t="shared" ref="AF150:AF161" si="139">IF(P150="미확정설계공정(PS)", L150, 0)</f>
        <v>0</v>
      </c>
      <c r="AG150">
        <f t="shared" ref="AG150:AG161" si="140">IF(P150="건설기술진흥법안전관리비", L150, 0)</f>
        <v>0</v>
      </c>
      <c r="AH150">
        <f t="shared" ref="AH150:AH161" si="141">IF(P150="지정폐기물처리비", L150, 0)</f>
        <v>0</v>
      </c>
      <c r="AI150">
        <f t="shared" ref="AI150:AI161" si="142">IF(P150="사용자항목7", L150, 0)</f>
        <v>0</v>
      </c>
      <c r="AJ150">
        <f t="shared" ref="AJ150:AJ161" si="143">IF(P150="사용자항목8", L150, 0)</f>
        <v>0</v>
      </c>
      <c r="AK150">
        <f t="shared" ref="AK150:AK161" si="144">IF(P150="사용자항목9", L150, 0)</f>
        <v>0</v>
      </c>
      <c r="AL150">
        <f t="shared" ref="AL150:AL161" si="145">IF(P150="사용자항목10", L150, 0)</f>
        <v>0</v>
      </c>
      <c r="AM150">
        <f t="shared" ref="AM150:AM161" si="146">IF(P150="사용자항목11", L150, 0)</f>
        <v>0</v>
      </c>
      <c r="AN150">
        <f t="shared" ref="AN150:AN161" si="147">IF(P150="사용자항목12", L150, 0)</f>
        <v>0</v>
      </c>
      <c r="AO150">
        <f t="shared" ref="AO150:AO161" si="148">IF(P150="사용자항목13", L150, 0)</f>
        <v>0</v>
      </c>
      <c r="AP150">
        <f t="shared" ref="AP150:AP161" si="149">IF(P150="사용자항목14", L150, 0)</f>
        <v>0</v>
      </c>
      <c r="AQ150">
        <f t="shared" ref="AQ150:AQ161" si="150">IF(P150="사용자항목15", L150, 0)</f>
        <v>0</v>
      </c>
      <c r="AR150">
        <f t="shared" ref="AR150:AR161" si="151">IF(P150="사용자항목16", L150, 0)</f>
        <v>0</v>
      </c>
      <c r="AS150">
        <f t="shared" ref="AS150:AS161" si="152">IF(P150="사용자항목17", L150, 0)</f>
        <v>0</v>
      </c>
      <c r="AT150">
        <f t="shared" ref="AT150:AT161" si="153">IF(P150="사용자항목18", L150, 0)</f>
        <v>0</v>
      </c>
      <c r="AU150">
        <f t="shared" ref="AU150:AU161" si="154">IF(P150="사용자항목19", L150, 0)</f>
        <v>0</v>
      </c>
      <c r="AY150" s="1" t="s">
        <v>131</v>
      </c>
    </row>
    <row r="151" spans="1:51" ht="24.95" customHeight="1" x14ac:dyDescent="0.3">
      <c r="A151" s="7" t="s">
        <v>263</v>
      </c>
      <c r="B151" s="7" t="s">
        <v>265</v>
      </c>
      <c r="C151" s="6" t="s">
        <v>12</v>
      </c>
      <c r="D151" s="8">
        <v>245.3</v>
      </c>
      <c r="E151" s="8"/>
      <c r="F151" s="8"/>
      <c r="G151" s="8"/>
      <c r="H151" s="8"/>
      <c r="I151" s="8"/>
      <c r="J151" s="8"/>
      <c r="K151" s="8"/>
      <c r="L151" s="8"/>
      <c r="M151" s="9"/>
      <c r="O151" t="str">
        <f>""</f>
        <v/>
      </c>
      <c r="P151" s="1" t="s">
        <v>141</v>
      </c>
      <c r="Q151">
        <v>1</v>
      </c>
      <c r="R151">
        <f t="shared" si="125"/>
        <v>0</v>
      </c>
      <c r="S151">
        <f t="shared" si="126"/>
        <v>0</v>
      </c>
      <c r="T151">
        <f t="shared" si="127"/>
        <v>0</v>
      </c>
      <c r="U151">
        <f t="shared" si="128"/>
        <v>0</v>
      </c>
      <c r="V151">
        <f t="shared" si="129"/>
        <v>0</v>
      </c>
      <c r="W151">
        <f t="shared" si="130"/>
        <v>0</v>
      </c>
      <c r="X151">
        <f t="shared" si="131"/>
        <v>0</v>
      </c>
      <c r="Y151">
        <f t="shared" si="132"/>
        <v>0</v>
      </c>
      <c r="Z151">
        <f t="shared" si="133"/>
        <v>0</v>
      </c>
      <c r="AA151">
        <f t="shared" si="134"/>
        <v>0</v>
      </c>
      <c r="AB151">
        <f t="shared" si="135"/>
        <v>0</v>
      </c>
      <c r="AC151">
        <f t="shared" si="136"/>
        <v>0</v>
      </c>
      <c r="AD151">
        <f t="shared" si="137"/>
        <v>0</v>
      </c>
      <c r="AE151">
        <f t="shared" si="138"/>
        <v>0</v>
      </c>
      <c r="AF151">
        <f t="shared" si="139"/>
        <v>0</v>
      </c>
      <c r="AG151">
        <f t="shared" si="140"/>
        <v>0</v>
      </c>
      <c r="AH151">
        <f t="shared" si="141"/>
        <v>0</v>
      </c>
      <c r="AI151">
        <f t="shared" si="142"/>
        <v>0</v>
      </c>
      <c r="AJ151">
        <f t="shared" si="143"/>
        <v>0</v>
      </c>
      <c r="AK151">
        <f t="shared" si="144"/>
        <v>0</v>
      </c>
      <c r="AL151">
        <f t="shared" si="145"/>
        <v>0</v>
      </c>
      <c r="AM151">
        <f t="shared" si="146"/>
        <v>0</v>
      </c>
      <c r="AN151">
        <f t="shared" si="147"/>
        <v>0</v>
      </c>
      <c r="AO151">
        <f t="shared" si="148"/>
        <v>0</v>
      </c>
      <c r="AP151">
        <f t="shared" si="149"/>
        <v>0</v>
      </c>
      <c r="AQ151">
        <f t="shared" si="150"/>
        <v>0</v>
      </c>
      <c r="AR151">
        <f t="shared" si="151"/>
        <v>0</v>
      </c>
      <c r="AS151">
        <f t="shared" si="152"/>
        <v>0</v>
      </c>
      <c r="AT151">
        <f t="shared" si="153"/>
        <v>0</v>
      </c>
      <c r="AU151">
        <f t="shared" si="154"/>
        <v>0</v>
      </c>
      <c r="AY151" s="1" t="s">
        <v>131</v>
      </c>
    </row>
    <row r="152" spans="1:51" ht="24.95" customHeight="1" x14ac:dyDescent="0.3">
      <c r="A152" s="7" t="s">
        <v>98</v>
      </c>
      <c r="B152" s="7" t="s">
        <v>99</v>
      </c>
      <c r="C152" s="6" t="s">
        <v>12</v>
      </c>
      <c r="D152" s="8">
        <v>276.5</v>
      </c>
      <c r="E152" s="8"/>
      <c r="F152" s="8"/>
      <c r="G152" s="8"/>
      <c r="H152" s="8"/>
      <c r="I152" s="8"/>
      <c r="J152" s="8"/>
      <c r="K152" s="8"/>
      <c r="L152" s="9"/>
      <c r="M152" s="9"/>
      <c r="O152" t="str">
        <f>"01"</f>
        <v>01</v>
      </c>
      <c r="P152" s="1" t="s">
        <v>141</v>
      </c>
      <c r="Q152">
        <v>1</v>
      </c>
      <c r="R152">
        <f t="shared" si="125"/>
        <v>0</v>
      </c>
      <c r="S152">
        <f t="shared" si="126"/>
        <v>0</v>
      </c>
      <c r="T152">
        <f t="shared" si="127"/>
        <v>0</v>
      </c>
      <c r="U152">
        <f t="shared" si="128"/>
        <v>0</v>
      </c>
      <c r="V152">
        <f t="shared" si="129"/>
        <v>0</v>
      </c>
      <c r="W152">
        <f t="shared" si="130"/>
        <v>0</v>
      </c>
      <c r="X152">
        <f t="shared" si="131"/>
        <v>0</v>
      </c>
      <c r="Y152">
        <f t="shared" si="132"/>
        <v>0</v>
      </c>
      <c r="Z152">
        <f t="shared" si="133"/>
        <v>0</v>
      </c>
      <c r="AA152">
        <f t="shared" si="134"/>
        <v>0</v>
      </c>
      <c r="AB152">
        <f t="shared" si="135"/>
        <v>0</v>
      </c>
      <c r="AC152">
        <f t="shared" si="136"/>
        <v>0</v>
      </c>
      <c r="AD152">
        <f t="shared" si="137"/>
        <v>0</v>
      </c>
      <c r="AE152">
        <f t="shared" si="138"/>
        <v>0</v>
      </c>
      <c r="AF152">
        <f t="shared" si="139"/>
        <v>0</v>
      </c>
      <c r="AG152">
        <f t="shared" si="140"/>
        <v>0</v>
      </c>
      <c r="AH152">
        <f t="shared" si="141"/>
        <v>0</v>
      </c>
      <c r="AI152">
        <f t="shared" si="142"/>
        <v>0</v>
      </c>
      <c r="AJ152">
        <f t="shared" si="143"/>
        <v>0</v>
      </c>
      <c r="AK152">
        <f t="shared" si="144"/>
        <v>0</v>
      </c>
      <c r="AL152">
        <f t="shared" si="145"/>
        <v>0</v>
      </c>
      <c r="AM152">
        <f t="shared" si="146"/>
        <v>0</v>
      </c>
      <c r="AN152">
        <f t="shared" si="147"/>
        <v>0</v>
      </c>
      <c r="AO152">
        <f t="shared" si="148"/>
        <v>0</v>
      </c>
      <c r="AP152">
        <f t="shared" si="149"/>
        <v>0</v>
      </c>
      <c r="AQ152">
        <f t="shared" si="150"/>
        <v>0</v>
      </c>
      <c r="AR152">
        <f t="shared" si="151"/>
        <v>0</v>
      </c>
      <c r="AS152">
        <f t="shared" si="152"/>
        <v>0</v>
      </c>
      <c r="AT152">
        <f t="shared" si="153"/>
        <v>0</v>
      </c>
      <c r="AU152">
        <f t="shared" si="154"/>
        <v>0</v>
      </c>
      <c r="AY152" s="1" t="s">
        <v>23</v>
      </c>
    </row>
    <row r="153" spans="1:51" ht="24.95" customHeight="1" x14ac:dyDescent="0.3">
      <c r="A153" s="7" t="s">
        <v>98</v>
      </c>
      <c r="B153" s="7" t="s">
        <v>100</v>
      </c>
      <c r="C153" s="6" t="s">
        <v>12</v>
      </c>
      <c r="D153" s="8">
        <v>258.60000000000002</v>
      </c>
      <c r="E153" s="8"/>
      <c r="F153" s="8"/>
      <c r="G153" s="8"/>
      <c r="H153" s="8"/>
      <c r="I153" s="8"/>
      <c r="J153" s="8"/>
      <c r="K153" s="8"/>
      <c r="L153" s="9"/>
      <c r="M153" s="9"/>
      <c r="O153" t="str">
        <f>"01"</f>
        <v>01</v>
      </c>
      <c r="P153" s="1" t="s">
        <v>141</v>
      </c>
      <c r="Q153">
        <v>1</v>
      </c>
      <c r="R153">
        <f t="shared" si="125"/>
        <v>0</v>
      </c>
      <c r="S153">
        <f t="shared" si="126"/>
        <v>0</v>
      </c>
      <c r="T153">
        <f t="shared" si="127"/>
        <v>0</v>
      </c>
      <c r="U153">
        <f t="shared" si="128"/>
        <v>0</v>
      </c>
      <c r="V153">
        <f t="shared" si="129"/>
        <v>0</v>
      </c>
      <c r="W153">
        <f t="shared" si="130"/>
        <v>0</v>
      </c>
      <c r="X153">
        <f t="shared" si="131"/>
        <v>0</v>
      </c>
      <c r="Y153">
        <f t="shared" si="132"/>
        <v>0</v>
      </c>
      <c r="Z153">
        <f t="shared" si="133"/>
        <v>0</v>
      </c>
      <c r="AA153">
        <f t="shared" si="134"/>
        <v>0</v>
      </c>
      <c r="AB153">
        <f t="shared" si="135"/>
        <v>0</v>
      </c>
      <c r="AC153">
        <f t="shared" si="136"/>
        <v>0</v>
      </c>
      <c r="AD153">
        <f t="shared" si="137"/>
        <v>0</v>
      </c>
      <c r="AE153">
        <f t="shared" si="138"/>
        <v>0</v>
      </c>
      <c r="AF153">
        <f t="shared" si="139"/>
        <v>0</v>
      </c>
      <c r="AG153">
        <f t="shared" si="140"/>
        <v>0</v>
      </c>
      <c r="AH153">
        <f t="shared" si="141"/>
        <v>0</v>
      </c>
      <c r="AI153">
        <f t="shared" si="142"/>
        <v>0</v>
      </c>
      <c r="AJ153">
        <f t="shared" si="143"/>
        <v>0</v>
      </c>
      <c r="AK153">
        <f t="shared" si="144"/>
        <v>0</v>
      </c>
      <c r="AL153">
        <f t="shared" si="145"/>
        <v>0</v>
      </c>
      <c r="AM153">
        <f t="shared" si="146"/>
        <v>0</v>
      </c>
      <c r="AN153">
        <f t="shared" si="147"/>
        <v>0</v>
      </c>
      <c r="AO153">
        <f t="shared" si="148"/>
        <v>0</v>
      </c>
      <c r="AP153">
        <f t="shared" si="149"/>
        <v>0</v>
      </c>
      <c r="AQ153">
        <f t="shared" si="150"/>
        <v>0</v>
      </c>
      <c r="AR153">
        <f t="shared" si="151"/>
        <v>0</v>
      </c>
      <c r="AS153">
        <f t="shared" si="152"/>
        <v>0</v>
      </c>
      <c r="AT153">
        <f t="shared" si="153"/>
        <v>0</v>
      </c>
      <c r="AU153">
        <f t="shared" si="154"/>
        <v>0</v>
      </c>
      <c r="AY153" s="1" t="s">
        <v>23</v>
      </c>
    </row>
    <row r="154" spans="1:51" ht="24.95" customHeight="1" x14ac:dyDescent="0.3">
      <c r="A154" s="7" t="s">
        <v>266</v>
      </c>
      <c r="B154" s="7" t="s">
        <v>157</v>
      </c>
      <c r="C154" s="6" t="s">
        <v>12</v>
      </c>
      <c r="D154" s="8">
        <v>18.899999999999999</v>
      </c>
      <c r="E154" s="8"/>
      <c r="F154" s="8"/>
      <c r="G154" s="8"/>
      <c r="H154" s="8"/>
      <c r="I154" s="8"/>
      <c r="J154" s="8"/>
      <c r="K154" s="8"/>
      <c r="L154" s="8"/>
      <c r="M154" s="9"/>
      <c r="O154" t="str">
        <f>""</f>
        <v/>
      </c>
      <c r="P154" s="1" t="s">
        <v>141</v>
      </c>
      <c r="Q154">
        <v>1</v>
      </c>
      <c r="R154">
        <f t="shared" si="125"/>
        <v>0</v>
      </c>
      <c r="S154">
        <f t="shared" si="126"/>
        <v>0</v>
      </c>
      <c r="T154">
        <f t="shared" si="127"/>
        <v>0</v>
      </c>
      <c r="U154">
        <f t="shared" si="128"/>
        <v>0</v>
      </c>
      <c r="V154">
        <f t="shared" si="129"/>
        <v>0</v>
      </c>
      <c r="W154">
        <f t="shared" si="130"/>
        <v>0</v>
      </c>
      <c r="X154">
        <f t="shared" si="131"/>
        <v>0</v>
      </c>
      <c r="Y154">
        <f t="shared" si="132"/>
        <v>0</v>
      </c>
      <c r="Z154">
        <f t="shared" si="133"/>
        <v>0</v>
      </c>
      <c r="AA154">
        <f t="shared" si="134"/>
        <v>0</v>
      </c>
      <c r="AB154">
        <f t="shared" si="135"/>
        <v>0</v>
      </c>
      <c r="AC154">
        <f t="shared" si="136"/>
        <v>0</v>
      </c>
      <c r="AD154">
        <f t="shared" si="137"/>
        <v>0</v>
      </c>
      <c r="AE154">
        <f t="shared" si="138"/>
        <v>0</v>
      </c>
      <c r="AF154">
        <f t="shared" si="139"/>
        <v>0</v>
      </c>
      <c r="AG154">
        <f t="shared" si="140"/>
        <v>0</v>
      </c>
      <c r="AH154">
        <f t="shared" si="141"/>
        <v>0</v>
      </c>
      <c r="AI154">
        <f t="shared" si="142"/>
        <v>0</v>
      </c>
      <c r="AJ154">
        <f t="shared" si="143"/>
        <v>0</v>
      </c>
      <c r="AK154">
        <f t="shared" si="144"/>
        <v>0</v>
      </c>
      <c r="AL154">
        <f t="shared" si="145"/>
        <v>0</v>
      </c>
      <c r="AM154">
        <f t="shared" si="146"/>
        <v>0</v>
      </c>
      <c r="AN154">
        <f t="shared" si="147"/>
        <v>0</v>
      </c>
      <c r="AO154">
        <f t="shared" si="148"/>
        <v>0</v>
      </c>
      <c r="AP154">
        <f t="shared" si="149"/>
        <v>0</v>
      </c>
      <c r="AQ154">
        <f t="shared" si="150"/>
        <v>0</v>
      </c>
      <c r="AR154">
        <f t="shared" si="151"/>
        <v>0</v>
      </c>
      <c r="AS154">
        <f t="shared" si="152"/>
        <v>0</v>
      </c>
      <c r="AT154">
        <f t="shared" si="153"/>
        <v>0</v>
      </c>
      <c r="AU154">
        <f t="shared" si="154"/>
        <v>0</v>
      </c>
      <c r="AY154" s="1" t="s">
        <v>152</v>
      </c>
    </row>
    <row r="155" spans="1:51" ht="24.95" customHeight="1" x14ac:dyDescent="0.3">
      <c r="A155" s="7" t="s">
        <v>266</v>
      </c>
      <c r="B155" s="7" t="s">
        <v>267</v>
      </c>
      <c r="C155" s="6" t="s">
        <v>12</v>
      </c>
      <c r="D155" s="8">
        <v>28.6</v>
      </c>
      <c r="E155" s="8"/>
      <c r="F155" s="8"/>
      <c r="G155" s="8"/>
      <c r="H155" s="8"/>
      <c r="I155" s="8"/>
      <c r="J155" s="8"/>
      <c r="K155" s="8"/>
      <c r="L155" s="8"/>
      <c r="M155" s="9"/>
      <c r="O155" t="str">
        <f>""</f>
        <v/>
      </c>
      <c r="P155" s="1" t="s">
        <v>141</v>
      </c>
      <c r="Q155">
        <v>1</v>
      </c>
      <c r="R155">
        <f t="shared" si="125"/>
        <v>0</v>
      </c>
      <c r="S155">
        <f t="shared" si="126"/>
        <v>0</v>
      </c>
      <c r="T155">
        <f t="shared" si="127"/>
        <v>0</v>
      </c>
      <c r="U155">
        <f t="shared" si="128"/>
        <v>0</v>
      </c>
      <c r="V155">
        <f t="shared" si="129"/>
        <v>0</v>
      </c>
      <c r="W155">
        <f t="shared" si="130"/>
        <v>0</v>
      </c>
      <c r="X155">
        <f t="shared" si="131"/>
        <v>0</v>
      </c>
      <c r="Y155">
        <f t="shared" si="132"/>
        <v>0</v>
      </c>
      <c r="Z155">
        <f t="shared" si="133"/>
        <v>0</v>
      </c>
      <c r="AA155">
        <f t="shared" si="134"/>
        <v>0</v>
      </c>
      <c r="AB155">
        <f t="shared" si="135"/>
        <v>0</v>
      </c>
      <c r="AC155">
        <f t="shared" si="136"/>
        <v>0</v>
      </c>
      <c r="AD155">
        <f t="shared" si="137"/>
        <v>0</v>
      </c>
      <c r="AE155">
        <f t="shared" si="138"/>
        <v>0</v>
      </c>
      <c r="AF155">
        <f t="shared" si="139"/>
        <v>0</v>
      </c>
      <c r="AG155">
        <f t="shared" si="140"/>
        <v>0</v>
      </c>
      <c r="AH155">
        <f t="shared" si="141"/>
        <v>0</v>
      </c>
      <c r="AI155">
        <f t="shared" si="142"/>
        <v>0</v>
      </c>
      <c r="AJ155">
        <f t="shared" si="143"/>
        <v>0</v>
      </c>
      <c r="AK155">
        <f t="shared" si="144"/>
        <v>0</v>
      </c>
      <c r="AL155">
        <f t="shared" si="145"/>
        <v>0</v>
      </c>
      <c r="AM155">
        <f t="shared" si="146"/>
        <v>0</v>
      </c>
      <c r="AN155">
        <f t="shared" si="147"/>
        <v>0</v>
      </c>
      <c r="AO155">
        <f t="shared" si="148"/>
        <v>0</v>
      </c>
      <c r="AP155">
        <f t="shared" si="149"/>
        <v>0</v>
      </c>
      <c r="AQ155">
        <f t="shared" si="150"/>
        <v>0</v>
      </c>
      <c r="AR155">
        <f t="shared" si="151"/>
        <v>0</v>
      </c>
      <c r="AS155">
        <f t="shared" si="152"/>
        <v>0</v>
      </c>
      <c r="AT155">
        <f t="shared" si="153"/>
        <v>0</v>
      </c>
      <c r="AU155">
        <f t="shared" si="154"/>
        <v>0</v>
      </c>
      <c r="AY155" s="1" t="s">
        <v>152</v>
      </c>
    </row>
    <row r="156" spans="1:51" ht="24.95" customHeight="1" x14ac:dyDescent="0.3">
      <c r="A156" s="7" t="s">
        <v>268</v>
      </c>
      <c r="B156" s="7" t="s">
        <v>269</v>
      </c>
      <c r="C156" s="6" t="s">
        <v>16</v>
      </c>
      <c r="D156" s="8">
        <v>500.8</v>
      </c>
      <c r="E156" s="8"/>
      <c r="F156" s="8"/>
      <c r="G156" s="8"/>
      <c r="H156" s="8"/>
      <c r="I156" s="8"/>
      <c r="J156" s="8"/>
      <c r="K156" s="8"/>
      <c r="L156" s="8"/>
      <c r="M156" s="9"/>
      <c r="O156" t="str">
        <f>""</f>
        <v/>
      </c>
      <c r="P156" s="1" t="s">
        <v>141</v>
      </c>
      <c r="Q156">
        <v>1</v>
      </c>
      <c r="R156">
        <f t="shared" si="125"/>
        <v>0</v>
      </c>
      <c r="S156">
        <f t="shared" si="126"/>
        <v>0</v>
      </c>
      <c r="T156">
        <f t="shared" si="127"/>
        <v>0</v>
      </c>
      <c r="U156">
        <f t="shared" si="128"/>
        <v>0</v>
      </c>
      <c r="V156">
        <f t="shared" si="129"/>
        <v>0</v>
      </c>
      <c r="W156">
        <f t="shared" si="130"/>
        <v>0</v>
      </c>
      <c r="X156">
        <f t="shared" si="131"/>
        <v>0</v>
      </c>
      <c r="Y156">
        <f t="shared" si="132"/>
        <v>0</v>
      </c>
      <c r="Z156">
        <f t="shared" si="133"/>
        <v>0</v>
      </c>
      <c r="AA156">
        <f t="shared" si="134"/>
        <v>0</v>
      </c>
      <c r="AB156">
        <f t="shared" si="135"/>
        <v>0</v>
      </c>
      <c r="AC156">
        <f t="shared" si="136"/>
        <v>0</v>
      </c>
      <c r="AD156">
        <f t="shared" si="137"/>
        <v>0</v>
      </c>
      <c r="AE156">
        <f t="shared" si="138"/>
        <v>0</v>
      </c>
      <c r="AF156">
        <f t="shared" si="139"/>
        <v>0</v>
      </c>
      <c r="AG156">
        <f t="shared" si="140"/>
        <v>0</v>
      </c>
      <c r="AH156">
        <f t="shared" si="141"/>
        <v>0</v>
      </c>
      <c r="AI156">
        <f t="shared" si="142"/>
        <v>0</v>
      </c>
      <c r="AJ156">
        <f t="shared" si="143"/>
        <v>0</v>
      </c>
      <c r="AK156">
        <f t="shared" si="144"/>
        <v>0</v>
      </c>
      <c r="AL156">
        <f t="shared" si="145"/>
        <v>0</v>
      </c>
      <c r="AM156">
        <f t="shared" si="146"/>
        <v>0</v>
      </c>
      <c r="AN156">
        <f t="shared" si="147"/>
        <v>0</v>
      </c>
      <c r="AO156">
        <f t="shared" si="148"/>
        <v>0</v>
      </c>
      <c r="AP156">
        <f t="shared" si="149"/>
        <v>0</v>
      </c>
      <c r="AQ156">
        <f t="shared" si="150"/>
        <v>0</v>
      </c>
      <c r="AR156">
        <f t="shared" si="151"/>
        <v>0</v>
      </c>
      <c r="AS156">
        <f t="shared" si="152"/>
        <v>0</v>
      </c>
      <c r="AT156">
        <f t="shared" si="153"/>
        <v>0</v>
      </c>
      <c r="AU156">
        <f t="shared" si="154"/>
        <v>0</v>
      </c>
      <c r="AY156" s="1" t="s">
        <v>152</v>
      </c>
    </row>
    <row r="157" spans="1:51" ht="24.95" customHeight="1" x14ac:dyDescent="0.3">
      <c r="A157" s="7" t="s">
        <v>158</v>
      </c>
      <c r="B157" s="7" t="s">
        <v>270</v>
      </c>
      <c r="C157" s="6" t="s">
        <v>5</v>
      </c>
      <c r="D157" s="8">
        <v>1.3</v>
      </c>
      <c r="E157" s="8"/>
      <c r="F157" s="8"/>
      <c r="G157" s="8"/>
      <c r="H157" s="8"/>
      <c r="I157" s="8"/>
      <c r="J157" s="8"/>
      <c r="K157" s="8"/>
      <c r="L157" s="8"/>
      <c r="M157" s="9"/>
      <c r="O157" t="str">
        <f>""</f>
        <v/>
      </c>
      <c r="P157" s="1" t="s">
        <v>141</v>
      </c>
      <c r="Q157">
        <v>1</v>
      </c>
      <c r="R157">
        <f t="shared" si="125"/>
        <v>0</v>
      </c>
      <c r="S157">
        <f t="shared" si="126"/>
        <v>0</v>
      </c>
      <c r="T157">
        <f t="shared" si="127"/>
        <v>0</v>
      </c>
      <c r="U157">
        <f t="shared" si="128"/>
        <v>0</v>
      </c>
      <c r="V157">
        <f t="shared" si="129"/>
        <v>0</v>
      </c>
      <c r="W157">
        <f t="shared" si="130"/>
        <v>0</v>
      </c>
      <c r="X157">
        <f t="shared" si="131"/>
        <v>0</v>
      </c>
      <c r="Y157">
        <f t="shared" si="132"/>
        <v>0</v>
      </c>
      <c r="Z157">
        <f t="shared" si="133"/>
        <v>0</v>
      </c>
      <c r="AA157">
        <f t="shared" si="134"/>
        <v>0</v>
      </c>
      <c r="AB157">
        <f t="shared" si="135"/>
        <v>0</v>
      </c>
      <c r="AC157">
        <f t="shared" si="136"/>
        <v>0</v>
      </c>
      <c r="AD157">
        <f t="shared" si="137"/>
        <v>0</v>
      </c>
      <c r="AE157">
        <f t="shared" si="138"/>
        <v>0</v>
      </c>
      <c r="AF157">
        <f t="shared" si="139"/>
        <v>0</v>
      </c>
      <c r="AG157">
        <f t="shared" si="140"/>
        <v>0</v>
      </c>
      <c r="AH157">
        <f t="shared" si="141"/>
        <v>0</v>
      </c>
      <c r="AI157">
        <f t="shared" si="142"/>
        <v>0</v>
      </c>
      <c r="AJ157">
        <f t="shared" si="143"/>
        <v>0</v>
      </c>
      <c r="AK157">
        <f t="shared" si="144"/>
        <v>0</v>
      </c>
      <c r="AL157">
        <f t="shared" si="145"/>
        <v>0</v>
      </c>
      <c r="AM157">
        <f t="shared" si="146"/>
        <v>0</v>
      </c>
      <c r="AN157">
        <f t="shared" si="147"/>
        <v>0</v>
      </c>
      <c r="AO157">
        <f t="shared" si="148"/>
        <v>0</v>
      </c>
      <c r="AP157">
        <f t="shared" si="149"/>
        <v>0</v>
      </c>
      <c r="AQ157">
        <f t="shared" si="150"/>
        <v>0</v>
      </c>
      <c r="AR157">
        <f t="shared" si="151"/>
        <v>0</v>
      </c>
      <c r="AS157">
        <f t="shared" si="152"/>
        <v>0</v>
      </c>
      <c r="AT157">
        <f t="shared" si="153"/>
        <v>0</v>
      </c>
      <c r="AU157">
        <f t="shared" si="154"/>
        <v>0</v>
      </c>
      <c r="AY157" s="1" t="s">
        <v>143</v>
      </c>
    </row>
    <row r="158" spans="1:51" ht="24.95" customHeight="1" x14ac:dyDescent="0.3">
      <c r="A158" s="7" t="s">
        <v>271</v>
      </c>
      <c r="B158" s="7" t="s">
        <v>272</v>
      </c>
      <c r="C158" s="6" t="s">
        <v>12</v>
      </c>
      <c r="D158" s="8">
        <v>27.4</v>
      </c>
      <c r="E158" s="8"/>
      <c r="F158" s="8"/>
      <c r="G158" s="8"/>
      <c r="H158" s="8"/>
      <c r="I158" s="8"/>
      <c r="J158" s="8"/>
      <c r="K158" s="8"/>
      <c r="L158" s="8"/>
      <c r="M158" s="9"/>
      <c r="O158" t="str">
        <f>""</f>
        <v/>
      </c>
      <c r="P158" s="1" t="s">
        <v>141</v>
      </c>
      <c r="Q158">
        <v>1</v>
      </c>
      <c r="R158">
        <f t="shared" si="125"/>
        <v>0</v>
      </c>
      <c r="S158">
        <f t="shared" si="126"/>
        <v>0</v>
      </c>
      <c r="T158">
        <f t="shared" si="127"/>
        <v>0</v>
      </c>
      <c r="U158">
        <f t="shared" si="128"/>
        <v>0</v>
      </c>
      <c r="V158">
        <f t="shared" si="129"/>
        <v>0</v>
      </c>
      <c r="W158">
        <f t="shared" si="130"/>
        <v>0</v>
      </c>
      <c r="X158">
        <f t="shared" si="131"/>
        <v>0</v>
      </c>
      <c r="Y158">
        <f t="shared" si="132"/>
        <v>0</v>
      </c>
      <c r="Z158">
        <f t="shared" si="133"/>
        <v>0</v>
      </c>
      <c r="AA158">
        <f t="shared" si="134"/>
        <v>0</v>
      </c>
      <c r="AB158">
        <f t="shared" si="135"/>
        <v>0</v>
      </c>
      <c r="AC158">
        <f t="shared" si="136"/>
        <v>0</v>
      </c>
      <c r="AD158">
        <f t="shared" si="137"/>
        <v>0</v>
      </c>
      <c r="AE158">
        <f t="shared" si="138"/>
        <v>0</v>
      </c>
      <c r="AF158">
        <f t="shared" si="139"/>
        <v>0</v>
      </c>
      <c r="AG158">
        <f t="shared" si="140"/>
        <v>0</v>
      </c>
      <c r="AH158">
        <f t="shared" si="141"/>
        <v>0</v>
      </c>
      <c r="AI158">
        <f t="shared" si="142"/>
        <v>0</v>
      </c>
      <c r="AJ158">
        <f t="shared" si="143"/>
        <v>0</v>
      </c>
      <c r="AK158">
        <f t="shared" si="144"/>
        <v>0</v>
      </c>
      <c r="AL158">
        <f t="shared" si="145"/>
        <v>0</v>
      </c>
      <c r="AM158">
        <f t="shared" si="146"/>
        <v>0</v>
      </c>
      <c r="AN158">
        <f t="shared" si="147"/>
        <v>0</v>
      </c>
      <c r="AO158">
        <f t="shared" si="148"/>
        <v>0</v>
      </c>
      <c r="AP158">
        <f t="shared" si="149"/>
        <v>0</v>
      </c>
      <c r="AQ158">
        <f t="shared" si="150"/>
        <v>0</v>
      </c>
      <c r="AR158">
        <f t="shared" si="151"/>
        <v>0</v>
      </c>
      <c r="AS158">
        <f t="shared" si="152"/>
        <v>0</v>
      </c>
      <c r="AT158">
        <f t="shared" si="153"/>
        <v>0</v>
      </c>
      <c r="AU158">
        <f t="shared" si="154"/>
        <v>0</v>
      </c>
      <c r="AY158" s="1" t="s">
        <v>143</v>
      </c>
    </row>
    <row r="159" spans="1:51" ht="24.95" customHeight="1" x14ac:dyDescent="0.3">
      <c r="A159" s="7" t="s">
        <v>273</v>
      </c>
      <c r="B159" s="7" t="s">
        <v>274</v>
      </c>
      <c r="C159" s="6" t="s">
        <v>12</v>
      </c>
      <c r="D159" s="8">
        <v>53.6</v>
      </c>
      <c r="E159" s="8"/>
      <c r="F159" s="8"/>
      <c r="G159" s="8"/>
      <c r="H159" s="8"/>
      <c r="I159" s="8"/>
      <c r="J159" s="8"/>
      <c r="K159" s="8"/>
      <c r="L159" s="8"/>
      <c r="M159" s="9"/>
      <c r="O159" t="str">
        <f>""</f>
        <v/>
      </c>
      <c r="P159" s="1" t="s">
        <v>141</v>
      </c>
      <c r="Q159">
        <v>1</v>
      </c>
      <c r="R159">
        <f t="shared" si="125"/>
        <v>0</v>
      </c>
      <c r="S159">
        <f t="shared" si="126"/>
        <v>0</v>
      </c>
      <c r="T159">
        <f t="shared" si="127"/>
        <v>0</v>
      </c>
      <c r="U159">
        <f t="shared" si="128"/>
        <v>0</v>
      </c>
      <c r="V159">
        <f t="shared" si="129"/>
        <v>0</v>
      </c>
      <c r="W159">
        <f t="shared" si="130"/>
        <v>0</v>
      </c>
      <c r="X159">
        <f t="shared" si="131"/>
        <v>0</v>
      </c>
      <c r="Y159">
        <f t="shared" si="132"/>
        <v>0</v>
      </c>
      <c r="Z159">
        <f t="shared" si="133"/>
        <v>0</v>
      </c>
      <c r="AA159">
        <f t="shared" si="134"/>
        <v>0</v>
      </c>
      <c r="AB159">
        <f t="shared" si="135"/>
        <v>0</v>
      </c>
      <c r="AC159">
        <f t="shared" si="136"/>
        <v>0</v>
      </c>
      <c r="AD159">
        <f t="shared" si="137"/>
        <v>0</v>
      </c>
      <c r="AE159">
        <f t="shared" si="138"/>
        <v>0</v>
      </c>
      <c r="AF159">
        <f t="shared" si="139"/>
        <v>0</v>
      </c>
      <c r="AG159">
        <f t="shared" si="140"/>
        <v>0</v>
      </c>
      <c r="AH159">
        <f t="shared" si="141"/>
        <v>0</v>
      </c>
      <c r="AI159">
        <f t="shared" si="142"/>
        <v>0</v>
      </c>
      <c r="AJ159">
        <f t="shared" si="143"/>
        <v>0</v>
      </c>
      <c r="AK159">
        <f t="shared" si="144"/>
        <v>0</v>
      </c>
      <c r="AL159">
        <f t="shared" si="145"/>
        <v>0</v>
      </c>
      <c r="AM159">
        <f t="shared" si="146"/>
        <v>0</v>
      </c>
      <c r="AN159">
        <f t="shared" si="147"/>
        <v>0</v>
      </c>
      <c r="AO159">
        <f t="shared" si="148"/>
        <v>0</v>
      </c>
      <c r="AP159">
        <f t="shared" si="149"/>
        <v>0</v>
      </c>
      <c r="AQ159">
        <f t="shared" si="150"/>
        <v>0</v>
      </c>
      <c r="AR159">
        <f t="shared" si="151"/>
        <v>0</v>
      </c>
      <c r="AS159">
        <f t="shared" si="152"/>
        <v>0</v>
      </c>
      <c r="AT159">
        <f t="shared" si="153"/>
        <v>0</v>
      </c>
      <c r="AU159">
        <f t="shared" si="154"/>
        <v>0</v>
      </c>
    </row>
    <row r="160" spans="1:51" ht="24.95" customHeight="1" x14ac:dyDescent="0.3">
      <c r="A160" s="7" t="s">
        <v>275</v>
      </c>
      <c r="B160" s="11"/>
      <c r="C160" s="6" t="s">
        <v>16</v>
      </c>
      <c r="D160" s="8">
        <v>156.4</v>
      </c>
      <c r="E160" s="8"/>
      <c r="F160" s="8"/>
      <c r="G160" s="8"/>
      <c r="H160" s="8"/>
      <c r="I160" s="8"/>
      <c r="J160" s="8"/>
      <c r="K160" s="8"/>
      <c r="L160" s="8"/>
      <c r="M160" s="9"/>
      <c r="O160" t="str">
        <f>""</f>
        <v/>
      </c>
      <c r="P160" s="1" t="s">
        <v>141</v>
      </c>
      <c r="Q160">
        <v>1</v>
      </c>
      <c r="R160">
        <f t="shared" si="125"/>
        <v>0</v>
      </c>
      <c r="S160">
        <f t="shared" si="126"/>
        <v>0</v>
      </c>
      <c r="T160">
        <f t="shared" si="127"/>
        <v>0</v>
      </c>
      <c r="U160">
        <f t="shared" si="128"/>
        <v>0</v>
      </c>
      <c r="V160">
        <f t="shared" si="129"/>
        <v>0</v>
      </c>
      <c r="W160">
        <f t="shared" si="130"/>
        <v>0</v>
      </c>
      <c r="X160">
        <f t="shared" si="131"/>
        <v>0</v>
      </c>
      <c r="Y160">
        <f t="shared" si="132"/>
        <v>0</v>
      </c>
      <c r="Z160">
        <f t="shared" si="133"/>
        <v>0</v>
      </c>
      <c r="AA160">
        <f t="shared" si="134"/>
        <v>0</v>
      </c>
      <c r="AB160">
        <f t="shared" si="135"/>
        <v>0</v>
      </c>
      <c r="AC160">
        <f t="shared" si="136"/>
        <v>0</v>
      </c>
      <c r="AD160">
        <f t="shared" si="137"/>
        <v>0</v>
      </c>
      <c r="AE160">
        <f t="shared" si="138"/>
        <v>0</v>
      </c>
      <c r="AF160">
        <f t="shared" si="139"/>
        <v>0</v>
      </c>
      <c r="AG160">
        <f t="shared" si="140"/>
        <v>0</v>
      </c>
      <c r="AH160">
        <f t="shared" si="141"/>
        <v>0</v>
      </c>
      <c r="AI160">
        <f t="shared" si="142"/>
        <v>0</v>
      </c>
      <c r="AJ160">
        <f t="shared" si="143"/>
        <v>0</v>
      </c>
      <c r="AK160">
        <f t="shared" si="144"/>
        <v>0</v>
      </c>
      <c r="AL160">
        <f t="shared" si="145"/>
        <v>0</v>
      </c>
      <c r="AM160">
        <f t="shared" si="146"/>
        <v>0</v>
      </c>
      <c r="AN160">
        <f t="shared" si="147"/>
        <v>0</v>
      </c>
      <c r="AO160">
        <f t="shared" si="148"/>
        <v>0</v>
      </c>
      <c r="AP160">
        <f t="shared" si="149"/>
        <v>0</v>
      </c>
      <c r="AQ160">
        <f t="shared" si="150"/>
        <v>0</v>
      </c>
      <c r="AR160">
        <f t="shared" si="151"/>
        <v>0</v>
      </c>
      <c r="AS160">
        <f t="shared" si="152"/>
        <v>0</v>
      </c>
      <c r="AT160">
        <f t="shared" si="153"/>
        <v>0</v>
      </c>
      <c r="AU160">
        <f t="shared" si="154"/>
        <v>0</v>
      </c>
    </row>
    <row r="161" spans="1:51" ht="24.95" customHeight="1" x14ac:dyDescent="0.3">
      <c r="A161" s="7" t="s">
        <v>276</v>
      </c>
      <c r="B161" s="11"/>
      <c r="C161" s="6" t="s">
        <v>16</v>
      </c>
      <c r="D161" s="8">
        <v>344.4</v>
      </c>
      <c r="E161" s="8"/>
      <c r="F161" s="8"/>
      <c r="G161" s="8"/>
      <c r="H161" s="8"/>
      <c r="I161" s="8"/>
      <c r="J161" s="8"/>
      <c r="K161" s="8"/>
      <c r="L161" s="8"/>
      <c r="M161" s="9"/>
      <c r="O161" t="str">
        <f>""</f>
        <v/>
      </c>
      <c r="P161" s="1" t="s">
        <v>141</v>
      </c>
      <c r="Q161">
        <v>1</v>
      </c>
      <c r="R161">
        <f t="shared" si="125"/>
        <v>0</v>
      </c>
      <c r="S161">
        <f t="shared" si="126"/>
        <v>0</v>
      </c>
      <c r="T161">
        <f t="shared" si="127"/>
        <v>0</v>
      </c>
      <c r="U161">
        <f t="shared" si="128"/>
        <v>0</v>
      </c>
      <c r="V161">
        <f t="shared" si="129"/>
        <v>0</v>
      </c>
      <c r="W161">
        <f t="shared" si="130"/>
        <v>0</v>
      </c>
      <c r="X161">
        <f t="shared" si="131"/>
        <v>0</v>
      </c>
      <c r="Y161">
        <f t="shared" si="132"/>
        <v>0</v>
      </c>
      <c r="Z161">
        <f t="shared" si="133"/>
        <v>0</v>
      </c>
      <c r="AA161">
        <f t="shared" si="134"/>
        <v>0</v>
      </c>
      <c r="AB161">
        <f t="shared" si="135"/>
        <v>0</v>
      </c>
      <c r="AC161">
        <f t="shared" si="136"/>
        <v>0</v>
      </c>
      <c r="AD161">
        <f t="shared" si="137"/>
        <v>0</v>
      </c>
      <c r="AE161">
        <f t="shared" si="138"/>
        <v>0</v>
      </c>
      <c r="AF161">
        <f t="shared" si="139"/>
        <v>0</v>
      </c>
      <c r="AG161">
        <f t="shared" si="140"/>
        <v>0</v>
      </c>
      <c r="AH161">
        <f t="shared" si="141"/>
        <v>0</v>
      </c>
      <c r="AI161">
        <f t="shared" si="142"/>
        <v>0</v>
      </c>
      <c r="AJ161">
        <f t="shared" si="143"/>
        <v>0</v>
      </c>
      <c r="AK161">
        <f t="shared" si="144"/>
        <v>0</v>
      </c>
      <c r="AL161">
        <f t="shared" si="145"/>
        <v>0</v>
      </c>
      <c r="AM161">
        <f t="shared" si="146"/>
        <v>0</v>
      </c>
      <c r="AN161">
        <f t="shared" si="147"/>
        <v>0</v>
      </c>
      <c r="AO161">
        <f t="shared" si="148"/>
        <v>0</v>
      </c>
      <c r="AP161">
        <f t="shared" si="149"/>
        <v>0</v>
      </c>
      <c r="AQ161">
        <f t="shared" si="150"/>
        <v>0</v>
      </c>
      <c r="AR161">
        <f t="shared" si="151"/>
        <v>0</v>
      </c>
      <c r="AS161">
        <f t="shared" si="152"/>
        <v>0</v>
      </c>
      <c r="AT161">
        <f t="shared" si="153"/>
        <v>0</v>
      </c>
      <c r="AU161">
        <f t="shared" si="154"/>
        <v>0</v>
      </c>
      <c r="AY161" s="1" t="s">
        <v>152</v>
      </c>
    </row>
    <row r="162" spans="1:51" ht="24.95" customHeight="1" x14ac:dyDescent="0.3">
      <c r="A162" s="11"/>
      <c r="B162" s="11"/>
      <c r="C162" s="10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51" ht="24.95" customHeight="1" x14ac:dyDescent="0.3">
      <c r="A163" s="11"/>
      <c r="B163" s="11"/>
      <c r="C163" s="10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1:51" ht="24.95" customHeight="1" x14ac:dyDescent="0.3">
      <c r="A164" s="11"/>
      <c r="B164" s="11"/>
      <c r="C164" s="10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51" ht="24.95" customHeight="1" x14ac:dyDescent="0.3">
      <c r="A165" s="11"/>
      <c r="B165" s="11"/>
      <c r="C165" s="10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51" ht="24.95" customHeight="1" x14ac:dyDescent="0.3">
      <c r="A166" s="11"/>
      <c r="B166" s="11"/>
      <c r="C166" s="10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51" ht="24.95" customHeight="1" x14ac:dyDescent="0.3">
      <c r="A167" s="11"/>
      <c r="B167" s="11"/>
      <c r="C167" s="10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1:51" ht="24.95" customHeight="1" x14ac:dyDescent="0.3">
      <c r="A168" s="11"/>
      <c r="B168" s="11"/>
      <c r="C168" s="10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51" ht="24.95" customHeight="1" x14ac:dyDescent="0.3">
      <c r="A169" s="11"/>
      <c r="B169" s="11"/>
      <c r="C169" s="10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51" ht="24.95" customHeight="1" x14ac:dyDescent="0.3">
      <c r="A170" s="11"/>
      <c r="B170" s="11"/>
      <c r="C170" s="10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51" ht="24.95" customHeight="1" x14ac:dyDescent="0.3">
      <c r="A171" s="11"/>
      <c r="B171" s="11"/>
      <c r="C171" s="10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1:51" ht="24.95" customHeight="1" x14ac:dyDescent="0.3">
      <c r="A172" s="12" t="s">
        <v>142</v>
      </c>
      <c r="B172" s="13"/>
      <c r="C172" s="14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R172">
        <f t="shared" ref="R172:AY172" si="155">ROUNDDOWN(SUM(R150:R161), 0)</f>
        <v>0</v>
      </c>
      <c r="S172">
        <f t="shared" si="155"/>
        <v>0</v>
      </c>
      <c r="T172">
        <f t="shared" si="155"/>
        <v>0</v>
      </c>
      <c r="U172">
        <f t="shared" si="155"/>
        <v>0</v>
      </c>
      <c r="V172">
        <f t="shared" si="155"/>
        <v>0</v>
      </c>
      <c r="W172">
        <f t="shared" si="155"/>
        <v>0</v>
      </c>
      <c r="X172">
        <f t="shared" si="155"/>
        <v>0</v>
      </c>
      <c r="Y172">
        <f t="shared" si="155"/>
        <v>0</v>
      </c>
      <c r="Z172">
        <f t="shared" si="155"/>
        <v>0</v>
      </c>
      <c r="AA172">
        <f t="shared" si="155"/>
        <v>0</v>
      </c>
      <c r="AB172">
        <f t="shared" si="155"/>
        <v>0</v>
      </c>
      <c r="AC172">
        <f t="shared" si="155"/>
        <v>0</v>
      </c>
      <c r="AD172">
        <f t="shared" si="155"/>
        <v>0</v>
      </c>
      <c r="AE172">
        <f t="shared" si="155"/>
        <v>0</v>
      </c>
      <c r="AF172">
        <f t="shared" si="155"/>
        <v>0</v>
      </c>
      <c r="AG172">
        <f t="shared" si="155"/>
        <v>0</v>
      </c>
      <c r="AH172">
        <f t="shared" si="155"/>
        <v>0</v>
      </c>
      <c r="AI172">
        <f t="shared" si="155"/>
        <v>0</v>
      </c>
      <c r="AJ172">
        <f t="shared" si="155"/>
        <v>0</v>
      </c>
      <c r="AK172">
        <f t="shared" si="155"/>
        <v>0</v>
      </c>
      <c r="AL172">
        <f t="shared" si="155"/>
        <v>0</v>
      </c>
      <c r="AM172">
        <f t="shared" si="155"/>
        <v>0</v>
      </c>
      <c r="AN172">
        <f t="shared" si="155"/>
        <v>0</v>
      </c>
      <c r="AO172">
        <f t="shared" si="155"/>
        <v>0</v>
      </c>
      <c r="AP172">
        <f t="shared" si="155"/>
        <v>0</v>
      </c>
      <c r="AQ172">
        <f t="shared" si="155"/>
        <v>0</v>
      </c>
      <c r="AR172">
        <f t="shared" si="155"/>
        <v>0</v>
      </c>
      <c r="AS172">
        <f t="shared" si="155"/>
        <v>0</v>
      </c>
      <c r="AT172">
        <f t="shared" si="155"/>
        <v>0</v>
      </c>
      <c r="AU172">
        <f t="shared" si="155"/>
        <v>0</v>
      </c>
      <c r="AV172">
        <f t="shared" si="155"/>
        <v>0</v>
      </c>
      <c r="AW172">
        <f t="shared" si="155"/>
        <v>0</v>
      </c>
      <c r="AX172">
        <f t="shared" si="155"/>
        <v>0</v>
      </c>
      <c r="AY172">
        <f t="shared" si="155"/>
        <v>0</v>
      </c>
    </row>
    <row r="173" spans="1:51" ht="24.95" customHeight="1" x14ac:dyDescent="0.3">
      <c r="A173" s="20" t="s">
        <v>408</v>
      </c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51" ht="24.95" customHeight="1" x14ac:dyDescent="0.3">
      <c r="A174" s="7" t="s">
        <v>159</v>
      </c>
      <c r="B174" s="7" t="s">
        <v>277</v>
      </c>
      <c r="C174" s="6" t="s">
        <v>9</v>
      </c>
      <c r="D174" s="8">
        <v>1</v>
      </c>
      <c r="E174" s="8"/>
      <c r="F174" s="8"/>
      <c r="G174" s="8"/>
      <c r="H174" s="8"/>
      <c r="I174" s="8"/>
      <c r="J174" s="8"/>
      <c r="K174" s="8"/>
      <c r="L174" s="8"/>
      <c r="M174" s="9"/>
      <c r="O174" t="str">
        <f>""</f>
        <v/>
      </c>
      <c r="P174" s="1" t="s">
        <v>141</v>
      </c>
      <c r="Q174">
        <v>1</v>
      </c>
      <c r="R174">
        <f t="shared" ref="R174:R189" si="156">IF(P174="기계경비", J174, 0)</f>
        <v>0</v>
      </c>
      <c r="S174">
        <f t="shared" ref="S174:S189" si="157">IF(P174="운반비", L174, 0)</f>
        <v>0</v>
      </c>
      <c r="T174">
        <f t="shared" ref="T174:T189" si="158">IF(P174="작업부산물", F174, 0)</f>
        <v>0</v>
      </c>
      <c r="U174">
        <f t="shared" ref="U174:U189" si="159">IF(P174="관급", F174, 0)</f>
        <v>0</v>
      </c>
      <c r="V174">
        <f t="shared" ref="V174:V189" si="160">IF(P174="외주비", J174, 0)</f>
        <v>0</v>
      </c>
      <c r="W174">
        <f t="shared" ref="W174:W189" si="161">IF(P174="장비비", J174, 0)</f>
        <v>0</v>
      </c>
      <c r="X174">
        <f t="shared" ref="X174:X189" si="162">IF(P174="폐기물처리비", L174, 0)</f>
        <v>0</v>
      </c>
      <c r="Y174">
        <f t="shared" ref="Y174:Y189" si="163">IF(P174="가설비", J174, 0)</f>
        <v>0</v>
      </c>
      <c r="Z174">
        <f t="shared" ref="Z174:Z189" si="164">IF(P174="잡비제외분", F174, 0)</f>
        <v>0</v>
      </c>
      <c r="AA174">
        <f t="shared" ref="AA174:AA189" si="165">IF(P174="사급자재대", L174, 0)</f>
        <v>0</v>
      </c>
      <c r="AB174">
        <f t="shared" ref="AB174:AB189" si="166">IF(P174="관급자재대", L174, 0)</f>
        <v>0</v>
      </c>
      <c r="AC174">
        <f t="shared" ref="AC174:AC189" si="167">IF(P174="관급자재비(도급자설치)", L174, 0)</f>
        <v>0</v>
      </c>
      <c r="AD174">
        <f t="shared" ref="AD174:AD189" si="168">IF(P174="관급자재비(관급자설치)", L174, 0)</f>
        <v>0</v>
      </c>
      <c r="AE174">
        <f t="shared" ref="AE174:AE189" si="169">IF(P174="품질관리비", L174, 0)</f>
        <v>0</v>
      </c>
      <c r="AF174">
        <f t="shared" ref="AF174:AF189" si="170">IF(P174="미확정설계공정(PS)", L174, 0)</f>
        <v>0</v>
      </c>
      <c r="AG174">
        <f t="shared" ref="AG174:AG189" si="171">IF(P174="건설기술진흥법안전관리비", L174, 0)</f>
        <v>0</v>
      </c>
      <c r="AH174">
        <f t="shared" ref="AH174:AH189" si="172">IF(P174="지정폐기물처리비", L174, 0)</f>
        <v>0</v>
      </c>
      <c r="AI174">
        <f t="shared" ref="AI174:AI189" si="173">IF(P174="사용자항목7", L174, 0)</f>
        <v>0</v>
      </c>
      <c r="AJ174">
        <f t="shared" ref="AJ174:AJ189" si="174">IF(P174="사용자항목8", L174, 0)</f>
        <v>0</v>
      </c>
      <c r="AK174">
        <f t="shared" ref="AK174:AK189" si="175">IF(P174="사용자항목9", L174, 0)</f>
        <v>0</v>
      </c>
      <c r="AL174">
        <f t="shared" ref="AL174:AL189" si="176">IF(P174="사용자항목10", L174, 0)</f>
        <v>0</v>
      </c>
      <c r="AM174">
        <f t="shared" ref="AM174:AM189" si="177">IF(P174="사용자항목11", L174, 0)</f>
        <v>0</v>
      </c>
      <c r="AN174">
        <f t="shared" ref="AN174:AN189" si="178">IF(P174="사용자항목12", L174, 0)</f>
        <v>0</v>
      </c>
      <c r="AO174">
        <f t="shared" ref="AO174:AO189" si="179">IF(P174="사용자항목13", L174, 0)</f>
        <v>0</v>
      </c>
      <c r="AP174">
        <f t="shared" ref="AP174:AP189" si="180">IF(P174="사용자항목14", L174, 0)</f>
        <v>0</v>
      </c>
      <c r="AQ174">
        <f t="shared" ref="AQ174:AQ189" si="181">IF(P174="사용자항목15", L174, 0)</f>
        <v>0</v>
      </c>
      <c r="AR174">
        <f t="shared" ref="AR174:AR189" si="182">IF(P174="사용자항목16", L174, 0)</f>
        <v>0</v>
      </c>
      <c r="AS174">
        <f t="shared" ref="AS174:AS189" si="183">IF(P174="사용자항목17", L174, 0)</f>
        <v>0</v>
      </c>
      <c r="AT174">
        <f t="shared" ref="AT174:AT189" si="184">IF(P174="사용자항목18", L174, 0)</f>
        <v>0</v>
      </c>
      <c r="AU174">
        <f t="shared" ref="AU174:AU189" si="185">IF(P174="사용자항목19", L174, 0)</f>
        <v>0</v>
      </c>
      <c r="AY174" s="1" t="s">
        <v>143</v>
      </c>
    </row>
    <row r="175" spans="1:51" ht="24.95" customHeight="1" x14ac:dyDescent="0.3">
      <c r="A175" s="7" t="s">
        <v>160</v>
      </c>
      <c r="B175" s="7" t="s">
        <v>278</v>
      </c>
      <c r="C175" s="6" t="s">
        <v>16</v>
      </c>
      <c r="D175" s="8">
        <v>10</v>
      </c>
      <c r="E175" s="8"/>
      <c r="F175" s="8"/>
      <c r="G175" s="8"/>
      <c r="H175" s="8"/>
      <c r="I175" s="8"/>
      <c r="J175" s="8"/>
      <c r="K175" s="8"/>
      <c r="L175" s="8"/>
      <c r="M175" s="9"/>
      <c r="O175" t="str">
        <f>""</f>
        <v/>
      </c>
      <c r="P175" s="1" t="s">
        <v>141</v>
      </c>
      <c r="Q175">
        <v>1</v>
      </c>
      <c r="R175">
        <f t="shared" si="156"/>
        <v>0</v>
      </c>
      <c r="S175">
        <f t="shared" si="157"/>
        <v>0</v>
      </c>
      <c r="T175">
        <f t="shared" si="158"/>
        <v>0</v>
      </c>
      <c r="U175">
        <f t="shared" si="159"/>
        <v>0</v>
      </c>
      <c r="V175">
        <f t="shared" si="160"/>
        <v>0</v>
      </c>
      <c r="W175">
        <f t="shared" si="161"/>
        <v>0</v>
      </c>
      <c r="X175">
        <f t="shared" si="162"/>
        <v>0</v>
      </c>
      <c r="Y175">
        <f t="shared" si="163"/>
        <v>0</v>
      </c>
      <c r="Z175">
        <f t="shared" si="164"/>
        <v>0</v>
      </c>
      <c r="AA175">
        <f t="shared" si="165"/>
        <v>0</v>
      </c>
      <c r="AB175">
        <f t="shared" si="166"/>
        <v>0</v>
      </c>
      <c r="AC175">
        <f t="shared" si="167"/>
        <v>0</v>
      </c>
      <c r="AD175">
        <f t="shared" si="168"/>
        <v>0</v>
      </c>
      <c r="AE175">
        <f t="shared" si="169"/>
        <v>0</v>
      </c>
      <c r="AF175">
        <f t="shared" si="170"/>
        <v>0</v>
      </c>
      <c r="AG175">
        <f t="shared" si="171"/>
        <v>0</v>
      </c>
      <c r="AH175">
        <f t="shared" si="172"/>
        <v>0</v>
      </c>
      <c r="AI175">
        <f t="shared" si="173"/>
        <v>0</v>
      </c>
      <c r="AJ175">
        <f t="shared" si="174"/>
        <v>0</v>
      </c>
      <c r="AK175">
        <f t="shared" si="175"/>
        <v>0</v>
      </c>
      <c r="AL175">
        <f t="shared" si="176"/>
        <v>0</v>
      </c>
      <c r="AM175">
        <f t="shared" si="177"/>
        <v>0</v>
      </c>
      <c r="AN175">
        <f t="shared" si="178"/>
        <v>0</v>
      </c>
      <c r="AO175">
        <f t="shared" si="179"/>
        <v>0</v>
      </c>
      <c r="AP175">
        <f t="shared" si="180"/>
        <v>0</v>
      </c>
      <c r="AQ175">
        <f t="shared" si="181"/>
        <v>0</v>
      </c>
      <c r="AR175">
        <f t="shared" si="182"/>
        <v>0</v>
      </c>
      <c r="AS175">
        <f t="shared" si="183"/>
        <v>0</v>
      </c>
      <c r="AT175">
        <f t="shared" si="184"/>
        <v>0</v>
      </c>
      <c r="AU175">
        <f t="shared" si="185"/>
        <v>0</v>
      </c>
      <c r="AY175" s="1" t="s">
        <v>152</v>
      </c>
    </row>
    <row r="176" spans="1:51" ht="24.95" customHeight="1" x14ac:dyDescent="0.3">
      <c r="A176" s="7" t="s">
        <v>161</v>
      </c>
      <c r="B176" s="7" t="s">
        <v>279</v>
      </c>
      <c r="C176" s="6" t="s">
        <v>12</v>
      </c>
      <c r="D176" s="8">
        <v>9.8000000000000007</v>
      </c>
      <c r="E176" s="8"/>
      <c r="F176" s="8"/>
      <c r="G176" s="8"/>
      <c r="H176" s="8"/>
      <c r="I176" s="8"/>
      <c r="J176" s="8"/>
      <c r="K176" s="8"/>
      <c r="L176" s="8"/>
      <c r="M176" s="9"/>
      <c r="O176" t="str">
        <f>""</f>
        <v/>
      </c>
      <c r="P176" s="1" t="s">
        <v>141</v>
      </c>
      <c r="Q176">
        <v>1</v>
      </c>
      <c r="R176">
        <f t="shared" si="156"/>
        <v>0</v>
      </c>
      <c r="S176">
        <f t="shared" si="157"/>
        <v>0</v>
      </c>
      <c r="T176">
        <f t="shared" si="158"/>
        <v>0</v>
      </c>
      <c r="U176">
        <f t="shared" si="159"/>
        <v>0</v>
      </c>
      <c r="V176">
        <f t="shared" si="160"/>
        <v>0</v>
      </c>
      <c r="W176">
        <f t="shared" si="161"/>
        <v>0</v>
      </c>
      <c r="X176">
        <f t="shared" si="162"/>
        <v>0</v>
      </c>
      <c r="Y176">
        <f t="shared" si="163"/>
        <v>0</v>
      </c>
      <c r="Z176">
        <f t="shared" si="164"/>
        <v>0</v>
      </c>
      <c r="AA176">
        <f t="shared" si="165"/>
        <v>0</v>
      </c>
      <c r="AB176">
        <f t="shared" si="166"/>
        <v>0</v>
      </c>
      <c r="AC176">
        <f t="shared" si="167"/>
        <v>0</v>
      </c>
      <c r="AD176">
        <f t="shared" si="168"/>
        <v>0</v>
      </c>
      <c r="AE176">
        <f t="shared" si="169"/>
        <v>0</v>
      </c>
      <c r="AF176">
        <f t="shared" si="170"/>
        <v>0</v>
      </c>
      <c r="AG176">
        <f t="shared" si="171"/>
        <v>0</v>
      </c>
      <c r="AH176">
        <f t="shared" si="172"/>
        <v>0</v>
      </c>
      <c r="AI176">
        <f t="shared" si="173"/>
        <v>0</v>
      </c>
      <c r="AJ176">
        <f t="shared" si="174"/>
        <v>0</v>
      </c>
      <c r="AK176">
        <f t="shared" si="175"/>
        <v>0</v>
      </c>
      <c r="AL176">
        <f t="shared" si="176"/>
        <v>0</v>
      </c>
      <c r="AM176">
        <f t="shared" si="177"/>
        <v>0</v>
      </c>
      <c r="AN176">
        <f t="shared" si="178"/>
        <v>0</v>
      </c>
      <c r="AO176">
        <f t="shared" si="179"/>
        <v>0</v>
      </c>
      <c r="AP176">
        <f t="shared" si="180"/>
        <v>0</v>
      </c>
      <c r="AQ176">
        <f t="shared" si="181"/>
        <v>0</v>
      </c>
      <c r="AR176">
        <f t="shared" si="182"/>
        <v>0</v>
      </c>
      <c r="AS176">
        <f t="shared" si="183"/>
        <v>0</v>
      </c>
      <c r="AT176">
        <f t="shared" si="184"/>
        <v>0</v>
      </c>
      <c r="AU176">
        <f t="shared" si="185"/>
        <v>0</v>
      </c>
      <c r="AY176" s="1" t="s">
        <v>152</v>
      </c>
    </row>
    <row r="177" spans="1:51" ht="24.95" customHeight="1" x14ac:dyDescent="0.3">
      <c r="A177" s="7" t="s">
        <v>280</v>
      </c>
      <c r="B177" s="7" t="s">
        <v>281</v>
      </c>
      <c r="C177" s="6" t="s">
        <v>12</v>
      </c>
      <c r="D177" s="8">
        <v>86</v>
      </c>
      <c r="E177" s="8"/>
      <c r="F177" s="8"/>
      <c r="G177" s="8"/>
      <c r="H177" s="8"/>
      <c r="I177" s="8"/>
      <c r="J177" s="8"/>
      <c r="K177" s="8"/>
      <c r="L177" s="8"/>
      <c r="M177" s="9"/>
      <c r="O177" t="str">
        <f>""</f>
        <v/>
      </c>
      <c r="P177" s="1" t="s">
        <v>141</v>
      </c>
      <c r="Q177">
        <v>1</v>
      </c>
      <c r="R177">
        <f t="shared" si="156"/>
        <v>0</v>
      </c>
      <c r="S177">
        <f t="shared" si="157"/>
        <v>0</v>
      </c>
      <c r="T177">
        <f t="shared" si="158"/>
        <v>0</v>
      </c>
      <c r="U177">
        <f t="shared" si="159"/>
        <v>0</v>
      </c>
      <c r="V177">
        <f t="shared" si="160"/>
        <v>0</v>
      </c>
      <c r="W177">
        <f t="shared" si="161"/>
        <v>0</v>
      </c>
      <c r="X177">
        <f t="shared" si="162"/>
        <v>0</v>
      </c>
      <c r="Y177">
        <f t="shared" si="163"/>
        <v>0</v>
      </c>
      <c r="Z177">
        <f t="shared" si="164"/>
        <v>0</v>
      </c>
      <c r="AA177">
        <f t="shared" si="165"/>
        <v>0</v>
      </c>
      <c r="AB177">
        <f t="shared" si="166"/>
        <v>0</v>
      </c>
      <c r="AC177">
        <f t="shared" si="167"/>
        <v>0</v>
      </c>
      <c r="AD177">
        <f t="shared" si="168"/>
        <v>0</v>
      </c>
      <c r="AE177">
        <f t="shared" si="169"/>
        <v>0</v>
      </c>
      <c r="AF177">
        <f t="shared" si="170"/>
        <v>0</v>
      </c>
      <c r="AG177">
        <f t="shared" si="171"/>
        <v>0</v>
      </c>
      <c r="AH177">
        <f t="shared" si="172"/>
        <v>0</v>
      </c>
      <c r="AI177">
        <f t="shared" si="173"/>
        <v>0</v>
      </c>
      <c r="AJ177">
        <f t="shared" si="174"/>
        <v>0</v>
      </c>
      <c r="AK177">
        <f t="shared" si="175"/>
        <v>0</v>
      </c>
      <c r="AL177">
        <f t="shared" si="176"/>
        <v>0</v>
      </c>
      <c r="AM177">
        <f t="shared" si="177"/>
        <v>0</v>
      </c>
      <c r="AN177">
        <f t="shared" si="178"/>
        <v>0</v>
      </c>
      <c r="AO177">
        <f t="shared" si="179"/>
        <v>0</v>
      </c>
      <c r="AP177">
        <f t="shared" si="180"/>
        <v>0</v>
      </c>
      <c r="AQ177">
        <f t="shared" si="181"/>
        <v>0</v>
      </c>
      <c r="AR177">
        <f t="shared" si="182"/>
        <v>0</v>
      </c>
      <c r="AS177">
        <f t="shared" si="183"/>
        <v>0</v>
      </c>
      <c r="AT177">
        <f t="shared" si="184"/>
        <v>0</v>
      </c>
      <c r="AU177">
        <f t="shared" si="185"/>
        <v>0</v>
      </c>
      <c r="AY177" s="1" t="s">
        <v>238</v>
      </c>
    </row>
    <row r="178" spans="1:51" ht="24.95" customHeight="1" x14ac:dyDescent="0.3">
      <c r="A178" s="7" t="s">
        <v>282</v>
      </c>
      <c r="B178" s="7" t="s">
        <v>283</v>
      </c>
      <c r="C178" s="6" t="s">
        <v>12</v>
      </c>
      <c r="D178" s="8">
        <v>1008.7</v>
      </c>
      <c r="E178" s="8"/>
      <c r="F178" s="8"/>
      <c r="G178" s="8"/>
      <c r="H178" s="8"/>
      <c r="I178" s="8"/>
      <c r="J178" s="8"/>
      <c r="K178" s="8"/>
      <c r="L178" s="8"/>
      <c r="M178" s="9"/>
      <c r="O178" t="str">
        <f>""</f>
        <v/>
      </c>
      <c r="P178" s="1" t="s">
        <v>141</v>
      </c>
      <c r="Q178">
        <v>1</v>
      </c>
      <c r="R178">
        <f t="shared" si="156"/>
        <v>0</v>
      </c>
      <c r="S178">
        <f t="shared" si="157"/>
        <v>0</v>
      </c>
      <c r="T178">
        <f t="shared" si="158"/>
        <v>0</v>
      </c>
      <c r="U178">
        <f t="shared" si="159"/>
        <v>0</v>
      </c>
      <c r="V178">
        <f t="shared" si="160"/>
        <v>0</v>
      </c>
      <c r="W178">
        <f t="shared" si="161"/>
        <v>0</v>
      </c>
      <c r="X178">
        <f t="shared" si="162"/>
        <v>0</v>
      </c>
      <c r="Y178">
        <f t="shared" si="163"/>
        <v>0</v>
      </c>
      <c r="Z178">
        <f t="shared" si="164"/>
        <v>0</v>
      </c>
      <c r="AA178">
        <f t="shared" si="165"/>
        <v>0</v>
      </c>
      <c r="AB178">
        <f t="shared" si="166"/>
        <v>0</v>
      </c>
      <c r="AC178">
        <f t="shared" si="167"/>
        <v>0</v>
      </c>
      <c r="AD178">
        <f t="shared" si="168"/>
        <v>0</v>
      </c>
      <c r="AE178">
        <f t="shared" si="169"/>
        <v>0</v>
      </c>
      <c r="AF178">
        <f t="shared" si="170"/>
        <v>0</v>
      </c>
      <c r="AG178">
        <f t="shared" si="171"/>
        <v>0</v>
      </c>
      <c r="AH178">
        <f t="shared" si="172"/>
        <v>0</v>
      </c>
      <c r="AI178">
        <f t="shared" si="173"/>
        <v>0</v>
      </c>
      <c r="AJ178">
        <f t="shared" si="174"/>
        <v>0</v>
      </c>
      <c r="AK178">
        <f t="shared" si="175"/>
        <v>0</v>
      </c>
      <c r="AL178">
        <f t="shared" si="176"/>
        <v>0</v>
      </c>
      <c r="AM178">
        <f t="shared" si="177"/>
        <v>0</v>
      </c>
      <c r="AN178">
        <f t="shared" si="178"/>
        <v>0</v>
      </c>
      <c r="AO178">
        <f t="shared" si="179"/>
        <v>0</v>
      </c>
      <c r="AP178">
        <f t="shared" si="180"/>
        <v>0</v>
      </c>
      <c r="AQ178">
        <f t="shared" si="181"/>
        <v>0</v>
      </c>
      <c r="AR178">
        <f t="shared" si="182"/>
        <v>0</v>
      </c>
      <c r="AS178">
        <f t="shared" si="183"/>
        <v>0</v>
      </c>
      <c r="AT178">
        <f t="shared" si="184"/>
        <v>0</v>
      </c>
      <c r="AU178">
        <f t="shared" si="185"/>
        <v>0</v>
      </c>
      <c r="AY178" s="1" t="s">
        <v>284</v>
      </c>
    </row>
    <row r="179" spans="1:51" ht="24.95" customHeight="1" x14ac:dyDescent="0.3">
      <c r="A179" s="7" t="s">
        <v>77</v>
      </c>
      <c r="B179" s="7" t="s">
        <v>78</v>
      </c>
      <c r="C179" s="6" t="s">
        <v>12</v>
      </c>
      <c r="D179" s="8">
        <v>14.4</v>
      </c>
      <c r="E179" s="8"/>
      <c r="F179" s="8"/>
      <c r="G179" s="8"/>
      <c r="H179" s="8"/>
      <c r="I179" s="8"/>
      <c r="J179" s="8"/>
      <c r="K179" s="8"/>
      <c r="L179" s="8"/>
      <c r="M179" s="9"/>
      <c r="O179" t="str">
        <f>"01"</f>
        <v>01</v>
      </c>
      <c r="P179" s="1" t="s">
        <v>141</v>
      </c>
      <c r="Q179">
        <v>1</v>
      </c>
      <c r="R179">
        <f t="shared" si="156"/>
        <v>0</v>
      </c>
      <c r="S179">
        <f t="shared" si="157"/>
        <v>0</v>
      </c>
      <c r="T179">
        <f t="shared" si="158"/>
        <v>0</v>
      </c>
      <c r="U179">
        <f t="shared" si="159"/>
        <v>0</v>
      </c>
      <c r="V179">
        <f t="shared" si="160"/>
        <v>0</v>
      </c>
      <c r="W179">
        <f t="shared" si="161"/>
        <v>0</v>
      </c>
      <c r="X179">
        <f t="shared" si="162"/>
        <v>0</v>
      </c>
      <c r="Y179">
        <f t="shared" si="163"/>
        <v>0</v>
      </c>
      <c r="Z179">
        <f t="shared" si="164"/>
        <v>0</v>
      </c>
      <c r="AA179">
        <f t="shared" si="165"/>
        <v>0</v>
      </c>
      <c r="AB179">
        <f t="shared" si="166"/>
        <v>0</v>
      </c>
      <c r="AC179">
        <f t="shared" si="167"/>
        <v>0</v>
      </c>
      <c r="AD179">
        <f t="shared" si="168"/>
        <v>0</v>
      </c>
      <c r="AE179">
        <f t="shared" si="169"/>
        <v>0</v>
      </c>
      <c r="AF179">
        <f t="shared" si="170"/>
        <v>0</v>
      </c>
      <c r="AG179">
        <f t="shared" si="171"/>
        <v>0</v>
      </c>
      <c r="AH179">
        <f t="shared" si="172"/>
        <v>0</v>
      </c>
      <c r="AI179">
        <f t="shared" si="173"/>
        <v>0</v>
      </c>
      <c r="AJ179">
        <f t="shared" si="174"/>
        <v>0</v>
      </c>
      <c r="AK179">
        <f t="shared" si="175"/>
        <v>0</v>
      </c>
      <c r="AL179">
        <f t="shared" si="176"/>
        <v>0</v>
      </c>
      <c r="AM179">
        <f t="shared" si="177"/>
        <v>0</v>
      </c>
      <c r="AN179">
        <f t="shared" si="178"/>
        <v>0</v>
      </c>
      <c r="AO179">
        <f t="shared" si="179"/>
        <v>0</v>
      </c>
      <c r="AP179">
        <f t="shared" si="180"/>
        <v>0</v>
      </c>
      <c r="AQ179">
        <f t="shared" si="181"/>
        <v>0</v>
      </c>
      <c r="AR179">
        <f t="shared" si="182"/>
        <v>0</v>
      </c>
      <c r="AS179">
        <f t="shared" si="183"/>
        <v>0</v>
      </c>
      <c r="AT179">
        <f t="shared" si="184"/>
        <v>0</v>
      </c>
      <c r="AU179">
        <f t="shared" si="185"/>
        <v>0</v>
      </c>
      <c r="AY179" s="1" t="s">
        <v>4</v>
      </c>
    </row>
    <row r="180" spans="1:51" ht="24.95" customHeight="1" x14ac:dyDescent="0.3">
      <c r="A180" s="7" t="s">
        <v>29</v>
      </c>
      <c r="B180" s="7" t="s">
        <v>30</v>
      </c>
      <c r="C180" s="6" t="s">
        <v>12</v>
      </c>
      <c r="D180" s="8">
        <v>24.4</v>
      </c>
      <c r="E180" s="8"/>
      <c r="F180" s="8"/>
      <c r="G180" s="8"/>
      <c r="H180" s="8"/>
      <c r="I180" s="8"/>
      <c r="J180" s="8"/>
      <c r="K180" s="8"/>
      <c r="L180" s="8"/>
      <c r="M180" s="9"/>
      <c r="O180" t="str">
        <f>"01"</f>
        <v>01</v>
      </c>
      <c r="P180" s="1" t="s">
        <v>141</v>
      </c>
      <c r="Q180">
        <v>1</v>
      </c>
      <c r="R180">
        <f t="shared" si="156"/>
        <v>0</v>
      </c>
      <c r="S180">
        <f t="shared" si="157"/>
        <v>0</v>
      </c>
      <c r="T180">
        <f t="shared" si="158"/>
        <v>0</v>
      </c>
      <c r="U180">
        <f t="shared" si="159"/>
        <v>0</v>
      </c>
      <c r="V180">
        <f t="shared" si="160"/>
        <v>0</v>
      </c>
      <c r="W180">
        <f t="shared" si="161"/>
        <v>0</v>
      </c>
      <c r="X180">
        <f t="shared" si="162"/>
        <v>0</v>
      </c>
      <c r="Y180">
        <f t="shared" si="163"/>
        <v>0</v>
      </c>
      <c r="Z180">
        <f t="shared" si="164"/>
        <v>0</v>
      </c>
      <c r="AA180">
        <f t="shared" si="165"/>
        <v>0</v>
      </c>
      <c r="AB180">
        <f t="shared" si="166"/>
        <v>0</v>
      </c>
      <c r="AC180">
        <f t="shared" si="167"/>
        <v>0</v>
      </c>
      <c r="AD180">
        <f t="shared" si="168"/>
        <v>0</v>
      </c>
      <c r="AE180">
        <f t="shared" si="169"/>
        <v>0</v>
      </c>
      <c r="AF180">
        <f t="shared" si="170"/>
        <v>0</v>
      </c>
      <c r="AG180">
        <f t="shared" si="171"/>
        <v>0</v>
      </c>
      <c r="AH180">
        <f t="shared" si="172"/>
        <v>0</v>
      </c>
      <c r="AI180">
        <f t="shared" si="173"/>
        <v>0</v>
      </c>
      <c r="AJ180">
        <f t="shared" si="174"/>
        <v>0</v>
      </c>
      <c r="AK180">
        <f t="shared" si="175"/>
        <v>0</v>
      </c>
      <c r="AL180">
        <f t="shared" si="176"/>
        <v>0</v>
      </c>
      <c r="AM180">
        <f t="shared" si="177"/>
        <v>0</v>
      </c>
      <c r="AN180">
        <f t="shared" si="178"/>
        <v>0</v>
      </c>
      <c r="AO180">
        <f t="shared" si="179"/>
        <v>0</v>
      </c>
      <c r="AP180">
        <f t="shared" si="180"/>
        <v>0</v>
      </c>
      <c r="AQ180">
        <f t="shared" si="181"/>
        <v>0</v>
      </c>
      <c r="AR180">
        <f t="shared" si="182"/>
        <v>0</v>
      </c>
      <c r="AS180">
        <f t="shared" si="183"/>
        <v>0</v>
      </c>
      <c r="AT180">
        <f t="shared" si="184"/>
        <v>0</v>
      </c>
      <c r="AU180">
        <f t="shared" si="185"/>
        <v>0</v>
      </c>
      <c r="AY180" s="1" t="s">
        <v>4</v>
      </c>
    </row>
    <row r="181" spans="1:51" ht="24.95" customHeight="1" x14ac:dyDescent="0.3">
      <c r="A181" s="7" t="s">
        <v>31</v>
      </c>
      <c r="B181" s="7" t="s">
        <v>32</v>
      </c>
      <c r="C181" s="6" t="s">
        <v>12</v>
      </c>
      <c r="D181" s="8">
        <v>36.6</v>
      </c>
      <c r="E181" s="8"/>
      <c r="F181" s="8"/>
      <c r="G181" s="8"/>
      <c r="H181" s="8"/>
      <c r="I181" s="8"/>
      <c r="J181" s="8"/>
      <c r="K181" s="8"/>
      <c r="L181" s="8"/>
      <c r="M181" s="9"/>
      <c r="O181" t="str">
        <f>"01"</f>
        <v>01</v>
      </c>
      <c r="P181" s="1" t="s">
        <v>141</v>
      </c>
      <c r="Q181">
        <v>1</v>
      </c>
      <c r="R181">
        <f t="shared" si="156"/>
        <v>0</v>
      </c>
      <c r="S181">
        <f t="shared" si="157"/>
        <v>0</v>
      </c>
      <c r="T181">
        <f t="shared" si="158"/>
        <v>0</v>
      </c>
      <c r="U181">
        <f t="shared" si="159"/>
        <v>0</v>
      </c>
      <c r="V181">
        <f t="shared" si="160"/>
        <v>0</v>
      </c>
      <c r="W181">
        <f t="shared" si="161"/>
        <v>0</v>
      </c>
      <c r="X181">
        <f t="shared" si="162"/>
        <v>0</v>
      </c>
      <c r="Y181">
        <f t="shared" si="163"/>
        <v>0</v>
      </c>
      <c r="Z181">
        <f t="shared" si="164"/>
        <v>0</v>
      </c>
      <c r="AA181">
        <f t="shared" si="165"/>
        <v>0</v>
      </c>
      <c r="AB181">
        <f t="shared" si="166"/>
        <v>0</v>
      </c>
      <c r="AC181">
        <f t="shared" si="167"/>
        <v>0</v>
      </c>
      <c r="AD181">
        <f t="shared" si="168"/>
        <v>0</v>
      </c>
      <c r="AE181">
        <f t="shared" si="169"/>
        <v>0</v>
      </c>
      <c r="AF181">
        <f t="shared" si="170"/>
        <v>0</v>
      </c>
      <c r="AG181">
        <f t="shared" si="171"/>
        <v>0</v>
      </c>
      <c r="AH181">
        <f t="shared" si="172"/>
        <v>0</v>
      </c>
      <c r="AI181">
        <f t="shared" si="173"/>
        <v>0</v>
      </c>
      <c r="AJ181">
        <f t="shared" si="174"/>
        <v>0</v>
      </c>
      <c r="AK181">
        <f t="shared" si="175"/>
        <v>0</v>
      </c>
      <c r="AL181">
        <f t="shared" si="176"/>
        <v>0</v>
      </c>
      <c r="AM181">
        <f t="shared" si="177"/>
        <v>0</v>
      </c>
      <c r="AN181">
        <f t="shared" si="178"/>
        <v>0</v>
      </c>
      <c r="AO181">
        <f t="shared" si="179"/>
        <v>0</v>
      </c>
      <c r="AP181">
        <f t="shared" si="180"/>
        <v>0</v>
      </c>
      <c r="AQ181">
        <f t="shared" si="181"/>
        <v>0</v>
      </c>
      <c r="AR181">
        <f t="shared" si="182"/>
        <v>0</v>
      </c>
      <c r="AS181">
        <f t="shared" si="183"/>
        <v>0</v>
      </c>
      <c r="AT181">
        <f t="shared" si="184"/>
        <v>0</v>
      </c>
      <c r="AU181">
        <f t="shared" si="185"/>
        <v>0</v>
      </c>
      <c r="AY181" s="1" t="s">
        <v>4</v>
      </c>
    </row>
    <row r="182" spans="1:51" ht="24.95" customHeight="1" x14ac:dyDescent="0.3">
      <c r="A182" s="7" t="s">
        <v>162</v>
      </c>
      <c r="B182" s="7" t="s">
        <v>285</v>
      </c>
      <c r="C182" s="6" t="s">
        <v>12</v>
      </c>
      <c r="D182" s="8">
        <v>11.4</v>
      </c>
      <c r="E182" s="8"/>
      <c r="F182" s="8"/>
      <c r="G182" s="8"/>
      <c r="H182" s="8"/>
      <c r="I182" s="8"/>
      <c r="J182" s="8"/>
      <c r="K182" s="8"/>
      <c r="L182" s="8"/>
      <c r="M182" s="9"/>
      <c r="O182" t="str">
        <f>""</f>
        <v/>
      </c>
      <c r="P182" s="1" t="s">
        <v>141</v>
      </c>
      <c r="Q182">
        <v>1</v>
      </c>
      <c r="R182">
        <f t="shared" si="156"/>
        <v>0</v>
      </c>
      <c r="S182">
        <f t="shared" si="157"/>
        <v>0</v>
      </c>
      <c r="T182">
        <f t="shared" si="158"/>
        <v>0</v>
      </c>
      <c r="U182">
        <f t="shared" si="159"/>
        <v>0</v>
      </c>
      <c r="V182">
        <f t="shared" si="160"/>
        <v>0</v>
      </c>
      <c r="W182">
        <f t="shared" si="161"/>
        <v>0</v>
      </c>
      <c r="X182">
        <f t="shared" si="162"/>
        <v>0</v>
      </c>
      <c r="Y182">
        <f t="shared" si="163"/>
        <v>0</v>
      </c>
      <c r="Z182">
        <f t="shared" si="164"/>
        <v>0</v>
      </c>
      <c r="AA182">
        <f t="shared" si="165"/>
        <v>0</v>
      </c>
      <c r="AB182">
        <f t="shared" si="166"/>
        <v>0</v>
      </c>
      <c r="AC182">
        <f t="shared" si="167"/>
        <v>0</v>
      </c>
      <c r="AD182">
        <f t="shared" si="168"/>
        <v>0</v>
      </c>
      <c r="AE182">
        <f t="shared" si="169"/>
        <v>0</v>
      </c>
      <c r="AF182">
        <f t="shared" si="170"/>
        <v>0</v>
      </c>
      <c r="AG182">
        <f t="shared" si="171"/>
        <v>0</v>
      </c>
      <c r="AH182">
        <f t="shared" si="172"/>
        <v>0</v>
      </c>
      <c r="AI182">
        <f t="shared" si="173"/>
        <v>0</v>
      </c>
      <c r="AJ182">
        <f t="shared" si="174"/>
        <v>0</v>
      </c>
      <c r="AK182">
        <f t="shared" si="175"/>
        <v>0</v>
      </c>
      <c r="AL182">
        <f t="shared" si="176"/>
        <v>0</v>
      </c>
      <c r="AM182">
        <f t="shared" si="177"/>
        <v>0</v>
      </c>
      <c r="AN182">
        <f t="shared" si="178"/>
        <v>0</v>
      </c>
      <c r="AO182">
        <f t="shared" si="179"/>
        <v>0</v>
      </c>
      <c r="AP182">
        <f t="shared" si="180"/>
        <v>0</v>
      </c>
      <c r="AQ182">
        <f t="shared" si="181"/>
        <v>0</v>
      </c>
      <c r="AR182">
        <f t="shared" si="182"/>
        <v>0</v>
      </c>
      <c r="AS182">
        <f t="shared" si="183"/>
        <v>0</v>
      </c>
      <c r="AT182">
        <f t="shared" si="184"/>
        <v>0</v>
      </c>
      <c r="AU182">
        <f t="shared" si="185"/>
        <v>0</v>
      </c>
      <c r="AY182" s="1" t="s">
        <v>144</v>
      </c>
    </row>
    <row r="183" spans="1:51" ht="24.95" customHeight="1" x14ac:dyDescent="0.3">
      <c r="A183" s="7" t="s">
        <v>33</v>
      </c>
      <c r="B183" s="7" t="s">
        <v>34</v>
      </c>
      <c r="C183" s="6" t="s">
        <v>16</v>
      </c>
      <c r="D183" s="8">
        <v>54.9</v>
      </c>
      <c r="E183" s="8"/>
      <c r="F183" s="8"/>
      <c r="G183" s="8"/>
      <c r="H183" s="8"/>
      <c r="I183" s="8"/>
      <c r="J183" s="8"/>
      <c r="K183" s="8"/>
      <c r="L183" s="8"/>
      <c r="M183" s="9"/>
      <c r="O183" t="str">
        <f>"01"</f>
        <v>01</v>
      </c>
      <c r="P183" s="1" t="s">
        <v>141</v>
      </c>
      <c r="Q183">
        <v>1</v>
      </c>
      <c r="R183">
        <f t="shared" si="156"/>
        <v>0</v>
      </c>
      <c r="S183">
        <f t="shared" si="157"/>
        <v>0</v>
      </c>
      <c r="T183">
        <f t="shared" si="158"/>
        <v>0</v>
      </c>
      <c r="U183">
        <f t="shared" si="159"/>
        <v>0</v>
      </c>
      <c r="V183">
        <f t="shared" si="160"/>
        <v>0</v>
      </c>
      <c r="W183">
        <f t="shared" si="161"/>
        <v>0</v>
      </c>
      <c r="X183">
        <f t="shared" si="162"/>
        <v>0</v>
      </c>
      <c r="Y183">
        <f t="shared" si="163"/>
        <v>0</v>
      </c>
      <c r="Z183">
        <f t="shared" si="164"/>
        <v>0</v>
      </c>
      <c r="AA183">
        <f t="shared" si="165"/>
        <v>0</v>
      </c>
      <c r="AB183">
        <f t="shared" si="166"/>
        <v>0</v>
      </c>
      <c r="AC183">
        <f t="shared" si="167"/>
        <v>0</v>
      </c>
      <c r="AD183">
        <f t="shared" si="168"/>
        <v>0</v>
      </c>
      <c r="AE183">
        <f t="shared" si="169"/>
        <v>0</v>
      </c>
      <c r="AF183">
        <f t="shared" si="170"/>
        <v>0</v>
      </c>
      <c r="AG183">
        <f t="shared" si="171"/>
        <v>0</v>
      </c>
      <c r="AH183">
        <f t="shared" si="172"/>
        <v>0</v>
      </c>
      <c r="AI183">
        <f t="shared" si="173"/>
        <v>0</v>
      </c>
      <c r="AJ183">
        <f t="shared" si="174"/>
        <v>0</v>
      </c>
      <c r="AK183">
        <f t="shared" si="175"/>
        <v>0</v>
      </c>
      <c r="AL183">
        <f t="shared" si="176"/>
        <v>0</v>
      </c>
      <c r="AM183">
        <f t="shared" si="177"/>
        <v>0</v>
      </c>
      <c r="AN183">
        <f t="shared" si="178"/>
        <v>0</v>
      </c>
      <c r="AO183">
        <f t="shared" si="179"/>
        <v>0</v>
      </c>
      <c r="AP183">
        <f t="shared" si="180"/>
        <v>0</v>
      </c>
      <c r="AQ183">
        <f t="shared" si="181"/>
        <v>0</v>
      </c>
      <c r="AR183">
        <f t="shared" si="182"/>
        <v>0</v>
      </c>
      <c r="AS183">
        <f t="shared" si="183"/>
        <v>0</v>
      </c>
      <c r="AT183">
        <f t="shared" si="184"/>
        <v>0</v>
      </c>
      <c r="AU183">
        <f t="shared" si="185"/>
        <v>0</v>
      </c>
      <c r="AY183" s="1" t="s">
        <v>4</v>
      </c>
    </row>
    <row r="184" spans="1:51" ht="24.95" customHeight="1" x14ac:dyDescent="0.3">
      <c r="A184" s="7" t="s">
        <v>286</v>
      </c>
      <c r="B184" s="7" t="s">
        <v>287</v>
      </c>
      <c r="C184" s="6" t="s">
        <v>16</v>
      </c>
      <c r="D184" s="8">
        <v>63.3</v>
      </c>
      <c r="E184" s="8"/>
      <c r="F184" s="8"/>
      <c r="G184" s="8"/>
      <c r="H184" s="8"/>
      <c r="I184" s="8"/>
      <c r="J184" s="8"/>
      <c r="K184" s="8"/>
      <c r="L184" s="8"/>
      <c r="M184" s="9"/>
      <c r="O184" t="str">
        <f>""</f>
        <v/>
      </c>
      <c r="P184" s="1" t="s">
        <v>141</v>
      </c>
      <c r="Q184">
        <v>1</v>
      </c>
      <c r="R184">
        <f t="shared" si="156"/>
        <v>0</v>
      </c>
      <c r="S184">
        <f t="shared" si="157"/>
        <v>0</v>
      </c>
      <c r="T184">
        <f t="shared" si="158"/>
        <v>0</v>
      </c>
      <c r="U184">
        <f t="shared" si="159"/>
        <v>0</v>
      </c>
      <c r="V184">
        <f t="shared" si="160"/>
        <v>0</v>
      </c>
      <c r="W184">
        <f t="shared" si="161"/>
        <v>0</v>
      </c>
      <c r="X184">
        <f t="shared" si="162"/>
        <v>0</v>
      </c>
      <c r="Y184">
        <f t="shared" si="163"/>
        <v>0</v>
      </c>
      <c r="Z184">
        <f t="shared" si="164"/>
        <v>0</v>
      </c>
      <c r="AA184">
        <f t="shared" si="165"/>
        <v>0</v>
      </c>
      <c r="AB184">
        <f t="shared" si="166"/>
        <v>0</v>
      </c>
      <c r="AC184">
        <f t="shared" si="167"/>
        <v>0</v>
      </c>
      <c r="AD184">
        <f t="shared" si="168"/>
        <v>0</v>
      </c>
      <c r="AE184">
        <f t="shared" si="169"/>
        <v>0</v>
      </c>
      <c r="AF184">
        <f t="shared" si="170"/>
        <v>0</v>
      </c>
      <c r="AG184">
        <f t="shared" si="171"/>
        <v>0</v>
      </c>
      <c r="AH184">
        <f t="shared" si="172"/>
        <v>0</v>
      </c>
      <c r="AI184">
        <f t="shared" si="173"/>
        <v>0</v>
      </c>
      <c r="AJ184">
        <f t="shared" si="174"/>
        <v>0</v>
      </c>
      <c r="AK184">
        <f t="shared" si="175"/>
        <v>0</v>
      </c>
      <c r="AL184">
        <f t="shared" si="176"/>
        <v>0</v>
      </c>
      <c r="AM184">
        <f t="shared" si="177"/>
        <v>0</v>
      </c>
      <c r="AN184">
        <f t="shared" si="178"/>
        <v>0</v>
      </c>
      <c r="AO184">
        <f t="shared" si="179"/>
        <v>0</v>
      </c>
      <c r="AP184">
        <f t="shared" si="180"/>
        <v>0</v>
      </c>
      <c r="AQ184">
        <f t="shared" si="181"/>
        <v>0</v>
      </c>
      <c r="AR184">
        <f t="shared" si="182"/>
        <v>0</v>
      </c>
      <c r="AS184">
        <f t="shared" si="183"/>
        <v>0</v>
      </c>
      <c r="AT184">
        <f t="shared" si="184"/>
        <v>0</v>
      </c>
      <c r="AU184">
        <f t="shared" si="185"/>
        <v>0</v>
      </c>
      <c r="AY184" s="1" t="s">
        <v>152</v>
      </c>
    </row>
    <row r="185" spans="1:51" ht="24.95" customHeight="1" x14ac:dyDescent="0.3">
      <c r="A185" s="7" t="s">
        <v>286</v>
      </c>
      <c r="B185" s="7" t="s">
        <v>288</v>
      </c>
      <c r="C185" s="6" t="s">
        <v>16</v>
      </c>
      <c r="D185" s="8">
        <v>52.9</v>
      </c>
      <c r="E185" s="8"/>
      <c r="F185" s="8"/>
      <c r="G185" s="8"/>
      <c r="H185" s="8"/>
      <c r="I185" s="8"/>
      <c r="J185" s="8"/>
      <c r="K185" s="8"/>
      <c r="L185" s="8"/>
      <c r="M185" s="9"/>
      <c r="O185" t="str">
        <f>""</f>
        <v/>
      </c>
      <c r="P185" s="1" t="s">
        <v>141</v>
      </c>
      <c r="Q185">
        <v>1</v>
      </c>
      <c r="R185">
        <f t="shared" si="156"/>
        <v>0</v>
      </c>
      <c r="S185">
        <f t="shared" si="157"/>
        <v>0</v>
      </c>
      <c r="T185">
        <f t="shared" si="158"/>
        <v>0</v>
      </c>
      <c r="U185">
        <f t="shared" si="159"/>
        <v>0</v>
      </c>
      <c r="V185">
        <f t="shared" si="160"/>
        <v>0</v>
      </c>
      <c r="W185">
        <f t="shared" si="161"/>
        <v>0</v>
      </c>
      <c r="X185">
        <f t="shared" si="162"/>
        <v>0</v>
      </c>
      <c r="Y185">
        <f t="shared" si="163"/>
        <v>0</v>
      </c>
      <c r="Z185">
        <f t="shared" si="164"/>
        <v>0</v>
      </c>
      <c r="AA185">
        <f t="shared" si="165"/>
        <v>0</v>
      </c>
      <c r="AB185">
        <f t="shared" si="166"/>
        <v>0</v>
      </c>
      <c r="AC185">
        <f t="shared" si="167"/>
        <v>0</v>
      </c>
      <c r="AD185">
        <f t="shared" si="168"/>
        <v>0</v>
      </c>
      <c r="AE185">
        <f t="shared" si="169"/>
        <v>0</v>
      </c>
      <c r="AF185">
        <f t="shared" si="170"/>
        <v>0</v>
      </c>
      <c r="AG185">
        <f t="shared" si="171"/>
        <v>0</v>
      </c>
      <c r="AH185">
        <f t="shared" si="172"/>
        <v>0</v>
      </c>
      <c r="AI185">
        <f t="shared" si="173"/>
        <v>0</v>
      </c>
      <c r="AJ185">
        <f t="shared" si="174"/>
        <v>0</v>
      </c>
      <c r="AK185">
        <f t="shared" si="175"/>
        <v>0</v>
      </c>
      <c r="AL185">
        <f t="shared" si="176"/>
        <v>0</v>
      </c>
      <c r="AM185">
        <f t="shared" si="177"/>
        <v>0</v>
      </c>
      <c r="AN185">
        <f t="shared" si="178"/>
        <v>0</v>
      </c>
      <c r="AO185">
        <f t="shared" si="179"/>
        <v>0</v>
      </c>
      <c r="AP185">
        <f t="shared" si="180"/>
        <v>0</v>
      </c>
      <c r="AQ185">
        <f t="shared" si="181"/>
        <v>0</v>
      </c>
      <c r="AR185">
        <f t="shared" si="182"/>
        <v>0</v>
      </c>
      <c r="AS185">
        <f t="shared" si="183"/>
        <v>0</v>
      </c>
      <c r="AT185">
        <f t="shared" si="184"/>
        <v>0</v>
      </c>
      <c r="AU185">
        <f t="shared" si="185"/>
        <v>0</v>
      </c>
      <c r="AY185" s="1" t="s">
        <v>152</v>
      </c>
    </row>
    <row r="186" spans="1:51" ht="24.95" customHeight="1" x14ac:dyDescent="0.3">
      <c r="A186" s="7" t="s">
        <v>289</v>
      </c>
      <c r="B186" s="7" t="s">
        <v>290</v>
      </c>
      <c r="C186" s="6" t="s">
        <v>16</v>
      </c>
      <c r="D186" s="8">
        <v>8.5</v>
      </c>
      <c r="E186" s="8"/>
      <c r="F186" s="8"/>
      <c r="G186" s="8"/>
      <c r="H186" s="8"/>
      <c r="I186" s="8"/>
      <c r="J186" s="8"/>
      <c r="K186" s="8"/>
      <c r="L186" s="8"/>
      <c r="M186" s="9"/>
      <c r="O186" t="str">
        <f>""</f>
        <v/>
      </c>
      <c r="P186" s="1" t="s">
        <v>141</v>
      </c>
      <c r="Q186">
        <v>1</v>
      </c>
      <c r="R186">
        <f t="shared" si="156"/>
        <v>0</v>
      </c>
      <c r="S186">
        <f t="shared" si="157"/>
        <v>0</v>
      </c>
      <c r="T186">
        <f t="shared" si="158"/>
        <v>0</v>
      </c>
      <c r="U186">
        <f t="shared" si="159"/>
        <v>0</v>
      </c>
      <c r="V186">
        <f t="shared" si="160"/>
        <v>0</v>
      </c>
      <c r="W186">
        <f t="shared" si="161"/>
        <v>0</v>
      </c>
      <c r="X186">
        <f t="shared" si="162"/>
        <v>0</v>
      </c>
      <c r="Y186">
        <f t="shared" si="163"/>
        <v>0</v>
      </c>
      <c r="Z186">
        <f t="shared" si="164"/>
        <v>0</v>
      </c>
      <c r="AA186">
        <f t="shared" si="165"/>
        <v>0</v>
      </c>
      <c r="AB186">
        <f t="shared" si="166"/>
        <v>0</v>
      </c>
      <c r="AC186">
        <f t="shared" si="167"/>
        <v>0</v>
      </c>
      <c r="AD186">
        <f t="shared" si="168"/>
        <v>0</v>
      </c>
      <c r="AE186">
        <f t="shared" si="169"/>
        <v>0</v>
      </c>
      <c r="AF186">
        <f t="shared" si="170"/>
        <v>0</v>
      </c>
      <c r="AG186">
        <f t="shared" si="171"/>
        <v>0</v>
      </c>
      <c r="AH186">
        <f t="shared" si="172"/>
        <v>0</v>
      </c>
      <c r="AI186">
        <f t="shared" si="173"/>
        <v>0</v>
      </c>
      <c r="AJ186">
        <f t="shared" si="174"/>
        <v>0</v>
      </c>
      <c r="AK186">
        <f t="shared" si="175"/>
        <v>0</v>
      </c>
      <c r="AL186">
        <f t="shared" si="176"/>
        <v>0</v>
      </c>
      <c r="AM186">
        <f t="shared" si="177"/>
        <v>0</v>
      </c>
      <c r="AN186">
        <f t="shared" si="178"/>
        <v>0</v>
      </c>
      <c r="AO186">
        <f t="shared" si="179"/>
        <v>0</v>
      </c>
      <c r="AP186">
        <f t="shared" si="180"/>
        <v>0</v>
      </c>
      <c r="AQ186">
        <f t="shared" si="181"/>
        <v>0</v>
      </c>
      <c r="AR186">
        <f t="shared" si="182"/>
        <v>0</v>
      </c>
      <c r="AS186">
        <f t="shared" si="183"/>
        <v>0</v>
      </c>
      <c r="AT186">
        <f t="shared" si="184"/>
        <v>0</v>
      </c>
      <c r="AU186">
        <f t="shared" si="185"/>
        <v>0</v>
      </c>
      <c r="AY186" s="1" t="s">
        <v>144</v>
      </c>
    </row>
    <row r="187" spans="1:51" ht="24.95" customHeight="1" x14ac:dyDescent="0.3">
      <c r="A187" s="7" t="s">
        <v>291</v>
      </c>
      <c r="B187" s="7" t="s">
        <v>292</v>
      </c>
      <c r="C187" s="6" t="s">
        <v>16</v>
      </c>
      <c r="D187" s="8">
        <v>17.2</v>
      </c>
      <c r="E187" s="8"/>
      <c r="F187" s="8"/>
      <c r="G187" s="8"/>
      <c r="H187" s="8"/>
      <c r="I187" s="8"/>
      <c r="J187" s="8"/>
      <c r="K187" s="8"/>
      <c r="L187" s="8"/>
      <c r="M187" s="9"/>
      <c r="O187" t="str">
        <f>""</f>
        <v/>
      </c>
      <c r="P187" s="1" t="s">
        <v>141</v>
      </c>
      <c r="Q187">
        <v>1</v>
      </c>
      <c r="R187">
        <f t="shared" si="156"/>
        <v>0</v>
      </c>
      <c r="S187">
        <f t="shared" si="157"/>
        <v>0</v>
      </c>
      <c r="T187">
        <f t="shared" si="158"/>
        <v>0</v>
      </c>
      <c r="U187">
        <f t="shared" si="159"/>
        <v>0</v>
      </c>
      <c r="V187">
        <f t="shared" si="160"/>
        <v>0</v>
      </c>
      <c r="W187">
        <f t="shared" si="161"/>
        <v>0</v>
      </c>
      <c r="X187">
        <f t="shared" si="162"/>
        <v>0</v>
      </c>
      <c r="Y187">
        <f t="shared" si="163"/>
        <v>0</v>
      </c>
      <c r="Z187">
        <f t="shared" si="164"/>
        <v>0</v>
      </c>
      <c r="AA187">
        <f t="shared" si="165"/>
        <v>0</v>
      </c>
      <c r="AB187">
        <f t="shared" si="166"/>
        <v>0</v>
      </c>
      <c r="AC187">
        <f t="shared" si="167"/>
        <v>0</v>
      </c>
      <c r="AD187">
        <f t="shared" si="168"/>
        <v>0</v>
      </c>
      <c r="AE187">
        <f t="shared" si="169"/>
        <v>0</v>
      </c>
      <c r="AF187">
        <f t="shared" si="170"/>
        <v>0</v>
      </c>
      <c r="AG187">
        <f t="shared" si="171"/>
        <v>0</v>
      </c>
      <c r="AH187">
        <f t="shared" si="172"/>
        <v>0</v>
      </c>
      <c r="AI187">
        <f t="shared" si="173"/>
        <v>0</v>
      </c>
      <c r="AJ187">
        <f t="shared" si="174"/>
        <v>0</v>
      </c>
      <c r="AK187">
        <f t="shared" si="175"/>
        <v>0</v>
      </c>
      <c r="AL187">
        <f t="shared" si="176"/>
        <v>0</v>
      </c>
      <c r="AM187">
        <f t="shared" si="177"/>
        <v>0</v>
      </c>
      <c r="AN187">
        <f t="shared" si="178"/>
        <v>0</v>
      </c>
      <c r="AO187">
        <f t="shared" si="179"/>
        <v>0</v>
      </c>
      <c r="AP187">
        <f t="shared" si="180"/>
        <v>0</v>
      </c>
      <c r="AQ187">
        <f t="shared" si="181"/>
        <v>0</v>
      </c>
      <c r="AR187">
        <f t="shared" si="182"/>
        <v>0</v>
      </c>
      <c r="AS187">
        <f t="shared" si="183"/>
        <v>0</v>
      </c>
      <c r="AT187">
        <f t="shared" si="184"/>
        <v>0</v>
      </c>
      <c r="AU187">
        <f t="shared" si="185"/>
        <v>0</v>
      </c>
      <c r="AY187" s="1" t="s">
        <v>143</v>
      </c>
    </row>
    <row r="188" spans="1:51" ht="24.95" customHeight="1" x14ac:dyDescent="0.3">
      <c r="A188" s="7" t="s">
        <v>293</v>
      </c>
      <c r="B188" s="7" t="s">
        <v>97</v>
      </c>
      <c r="C188" s="6" t="s">
        <v>16</v>
      </c>
      <c r="D188" s="8">
        <v>5.6</v>
      </c>
      <c r="E188" s="8"/>
      <c r="F188" s="8"/>
      <c r="G188" s="8"/>
      <c r="H188" s="8"/>
      <c r="I188" s="8"/>
      <c r="J188" s="8"/>
      <c r="K188" s="8"/>
      <c r="L188" s="8"/>
      <c r="M188" s="9"/>
      <c r="O188" t="str">
        <f>""</f>
        <v/>
      </c>
      <c r="P188" s="1" t="s">
        <v>141</v>
      </c>
      <c r="Q188">
        <v>1</v>
      </c>
      <c r="R188">
        <f t="shared" si="156"/>
        <v>0</v>
      </c>
      <c r="S188">
        <f t="shared" si="157"/>
        <v>0</v>
      </c>
      <c r="T188">
        <f t="shared" si="158"/>
        <v>0</v>
      </c>
      <c r="U188">
        <f t="shared" si="159"/>
        <v>0</v>
      </c>
      <c r="V188">
        <f t="shared" si="160"/>
        <v>0</v>
      </c>
      <c r="W188">
        <f t="shared" si="161"/>
        <v>0</v>
      </c>
      <c r="X188">
        <f t="shared" si="162"/>
        <v>0</v>
      </c>
      <c r="Y188">
        <f t="shared" si="163"/>
        <v>0</v>
      </c>
      <c r="Z188">
        <f t="shared" si="164"/>
        <v>0</v>
      </c>
      <c r="AA188">
        <f t="shared" si="165"/>
        <v>0</v>
      </c>
      <c r="AB188">
        <f t="shared" si="166"/>
        <v>0</v>
      </c>
      <c r="AC188">
        <f t="shared" si="167"/>
        <v>0</v>
      </c>
      <c r="AD188">
        <f t="shared" si="168"/>
        <v>0</v>
      </c>
      <c r="AE188">
        <f t="shared" si="169"/>
        <v>0</v>
      </c>
      <c r="AF188">
        <f t="shared" si="170"/>
        <v>0</v>
      </c>
      <c r="AG188">
        <f t="shared" si="171"/>
        <v>0</v>
      </c>
      <c r="AH188">
        <f t="shared" si="172"/>
        <v>0</v>
      </c>
      <c r="AI188">
        <f t="shared" si="173"/>
        <v>0</v>
      </c>
      <c r="AJ188">
        <f t="shared" si="174"/>
        <v>0</v>
      </c>
      <c r="AK188">
        <f t="shared" si="175"/>
        <v>0</v>
      </c>
      <c r="AL188">
        <f t="shared" si="176"/>
        <v>0</v>
      </c>
      <c r="AM188">
        <f t="shared" si="177"/>
        <v>0</v>
      </c>
      <c r="AN188">
        <f t="shared" si="178"/>
        <v>0</v>
      </c>
      <c r="AO188">
        <f t="shared" si="179"/>
        <v>0</v>
      </c>
      <c r="AP188">
        <f t="shared" si="180"/>
        <v>0</v>
      </c>
      <c r="AQ188">
        <f t="shared" si="181"/>
        <v>0</v>
      </c>
      <c r="AR188">
        <f t="shared" si="182"/>
        <v>0</v>
      </c>
      <c r="AS188">
        <f t="shared" si="183"/>
        <v>0</v>
      </c>
      <c r="AT188">
        <f t="shared" si="184"/>
        <v>0</v>
      </c>
      <c r="AU188">
        <f t="shared" si="185"/>
        <v>0</v>
      </c>
      <c r="AY188" s="1" t="s">
        <v>152</v>
      </c>
    </row>
    <row r="189" spans="1:51" ht="24.95" customHeight="1" x14ac:dyDescent="0.3">
      <c r="A189" s="7" t="s">
        <v>79</v>
      </c>
      <c r="B189" s="7" t="s">
        <v>80</v>
      </c>
      <c r="C189" s="6" t="s">
        <v>9</v>
      </c>
      <c r="D189" s="8">
        <v>1</v>
      </c>
      <c r="E189" s="8"/>
      <c r="F189" s="8"/>
      <c r="G189" s="8"/>
      <c r="H189" s="8"/>
      <c r="I189" s="8"/>
      <c r="J189" s="8"/>
      <c r="K189" s="8"/>
      <c r="L189" s="8"/>
      <c r="M189" s="9"/>
      <c r="O189" t="str">
        <f>"01"</f>
        <v>01</v>
      </c>
      <c r="P189" s="1" t="s">
        <v>141</v>
      </c>
      <c r="Q189">
        <v>1</v>
      </c>
      <c r="R189">
        <f t="shared" si="156"/>
        <v>0</v>
      </c>
      <c r="S189">
        <f t="shared" si="157"/>
        <v>0</v>
      </c>
      <c r="T189">
        <f t="shared" si="158"/>
        <v>0</v>
      </c>
      <c r="U189">
        <f t="shared" si="159"/>
        <v>0</v>
      </c>
      <c r="V189">
        <f t="shared" si="160"/>
        <v>0</v>
      </c>
      <c r="W189">
        <f t="shared" si="161"/>
        <v>0</v>
      </c>
      <c r="X189">
        <f t="shared" si="162"/>
        <v>0</v>
      </c>
      <c r="Y189">
        <f t="shared" si="163"/>
        <v>0</v>
      </c>
      <c r="Z189">
        <f t="shared" si="164"/>
        <v>0</v>
      </c>
      <c r="AA189">
        <f t="shared" si="165"/>
        <v>0</v>
      </c>
      <c r="AB189">
        <f t="shared" si="166"/>
        <v>0</v>
      </c>
      <c r="AC189">
        <f t="shared" si="167"/>
        <v>0</v>
      </c>
      <c r="AD189">
        <f t="shared" si="168"/>
        <v>0</v>
      </c>
      <c r="AE189">
        <f t="shared" si="169"/>
        <v>0</v>
      </c>
      <c r="AF189">
        <f t="shared" si="170"/>
        <v>0</v>
      </c>
      <c r="AG189">
        <f t="shared" si="171"/>
        <v>0</v>
      </c>
      <c r="AH189">
        <f t="shared" si="172"/>
        <v>0</v>
      </c>
      <c r="AI189">
        <f t="shared" si="173"/>
        <v>0</v>
      </c>
      <c r="AJ189">
        <f t="shared" si="174"/>
        <v>0</v>
      </c>
      <c r="AK189">
        <f t="shared" si="175"/>
        <v>0</v>
      </c>
      <c r="AL189">
        <f t="shared" si="176"/>
        <v>0</v>
      </c>
      <c r="AM189">
        <f t="shared" si="177"/>
        <v>0</v>
      </c>
      <c r="AN189">
        <f t="shared" si="178"/>
        <v>0</v>
      </c>
      <c r="AO189">
        <f t="shared" si="179"/>
        <v>0</v>
      </c>
      <c r="AP189">
        <f t="shared" si="180"/>
        <v>0</v>
      </c>
      <c r="AQ189">
        <f t="shared" si="181"/>
        <v>0</v>
      </c>
      <c r="AR189">
        <f t="shared" si="182"/>
        <v>0</v>
      </c>
      <c r="AS189">
        <f t="shared" si="183"/>
        <v>0</v>
      </c>
      <c r="AT189">
        <f t="shared" si="184"/>
        <v>0</v>
      </c>
      <c r="AU189">
        <f t="shared" si="185"/>
        <v>0</v>
      </c>
      <c r="AY189" s="1" t="s">
        <v>23</v>
      </c>
    </row>
    <row r="190" spans="1:51" ht="24.95" customHeight="1" x14ac:dyDescent="0.3">
      <c r="A190" s="11"/>
      <c r="B190" s="11"/>
      <c r="C190" s="10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51" ht="24.95" customHeight="1" x14ac:dyDescent="0.3">
      <c r="A191" s="11"/>
      <c r="B191" s="11"/>
      <c r="C191" s="10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51" ht="24.95" customHeight="1" x14ac:dyDescent="0.3">
      <c r="A192" s="11"/>
      <c r="B192" s="11"/>
      <c r="C192" s="10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1:51" ht="24.95" customHeight="1" x14ac:dyDescent="0.3">
      <c r="A193" s="11"/>
      <c r="B193" s="11"/>
      <c r="C193" s="10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51" ht="24.95" customHeight="1" x14ac:dyDescent="0.3">
      <c r="A194" s="11"/>
      <c r="B194" s="11"/>
      <c r="C194" s="10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51" ht="24.95" customHeight="1" x14ac:dyDescent="0.3">
      <c r="A195" s="11"/>
      <c r="B195" s="11"/>
      <c r="C195" s="10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51" ht="24.95" customHeight="1" x14ac:dyDescent="0.3">
      <c r="A196" s="12" t="s">
        <v>142</v>
      </c>
      <c r="B196" s="13"/>
      <c r="C196" s="14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R196">
        <f t="shared" ref="R196:AY196" si="186">ROUNDDOWN(SUM(R174:R189), 0)</f>
        <v>0</v>
      </c>
      <c r="S196">
        <f t="shared" si="186"/>
        <v>0</v>
      </c>
      <c r="T196">
        <f t="shared" si="186"/>
        <v>0</v>
      </c>
      <c r="U196">
        <f t="shared" si="186"/>
        <v>0</v>
      </c>
      <c r="V196">
        <f t="shared" si="186"/>
        <v>0</v>
      </c>
      <c r="W196">
        <f t="shared" si="186"/>
        <v>0</v>
      </c>
      <c r="X196">
        <f t="shared" si="186"/>
        <v>0</v>
      </c>
      <c r="Y196">
        <f t="shared" si="186"/>
        <v>0</v>
      </c>
      <c r="Z196">
        <f t="shared" si="186"/>
        <v>0</v>
      </c>
      <c r="AA196">
        <f t="shared" si="186"/>
        <v>0</v>
      </c>
      <c r="AB196">
        <f t="shared" si="186"/>
        <v>0</v>
      </c>
      <c r="AC196">
        <f t="shared" si="186"/>
        <v>0</v>
      </c>
      <c r="AD196">
        <f t="shared" si="186"/>
        <v>0</v>
      </c>
      <c r="AE196">
        <f t="shared" si="186"/>
        <v>0</v>
      </c>
      <c r="AF196">
        <f t="shared" si="186"/>
        <v>0</v>
      </c>
      <c r="AG196">
        <f t="shared" si="186"/>
        <v>0</v>
      </c>
      <c r="AH196">
        <f t="shared" si="186"/>
        <v>0</v>
      </c>
      <c r="AI196">
        <f t="shared" si="186"/>
        <v>0</v>
      </c>
      <c r="AJ196">
        <f t="shared" si="186"/>
        <v>0</v>
      </c>
      <c r="AK196">
        <f t="shared" si="186"/>
        <v>0</v>
      </c>
      <c r="AL196">
        <f t="shared" si="186"/>
        <v>0</v>
      </c>
      <c r="AM196">
        <f t="shared" si="186"/>
        <v>0</v>
      </c>
      <c r="AN196">
        <f t="shared" si="186"/>
        <v>0</v>
      </c>
      <c r="AO196">
        <f t="shared" si="186"/>
        <v>0</v>
      </c>
      <c r="AP196">
        <f t="shared" si="186"/>
        <v>0</v>
      </c>
      <c r="AQ196">
        <f t="shared" si="186"/>
        <v>0</v>
      </c>
      <c r="AR196">
        <f t="shared" si="186"/>
        <v>0</v>
      </c>
      <c r="AS196">
        <f t="shared" si="186"/>
        <v>0</v>
      </c>
      <c r="AT196">
        <f t="shared" si="186"/>
        <v>0</v>
      </c>
      <c r="AU196">
        <f t="shared" si="186"/>
        <v>0</v>
      </c>
      <c r="AV196">
        <f t="shared" si="186"/>
        <v>0</v>
      </c>
      <c r="AW196">
        <f t="shared" si="186"/>
        <v>0</v>
      </c>
      <c r="AX196">
        <f t="shared" si="186"/>
        <v>0</v>
      </c>
      <c r="AY196">
        <f t="shared" si="186"/>
        <v>0</v>
      </c>
    </row>
    <row r="197" spans="1:51" ht="24.95" customHeight="1" x14ac:dyDescent="0.3">
      <c r="A197" s="20" t="s">
        <v>409</v>
      </c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51" ht="24.95" customHeight="1" x14ac:dyDescent="0.3">
      <c r="A198" s="7" t="s">
        <v>294</v>
      </c>
      <c r="B198" s="7" t="s">
        <v>295</v>
      </c>
      <c r="C198" s="6" t="s">
        <v>9</v>
      </c>
      <c r="D198" s="8">
        <v>1</v>
      </c>
      <c r="E198" s="8"/>
      <c r="F198" s="8"/>
      <c r="G198" s="8"/>
      <c r="H198" s="8"/>
      <c r="I198" s="8"/>
      <c r="J198" s="8"/>
      <c r="K198" s="8"/>
      <c r="L198" s="8"/>
      <c r="M198" s="9"/>
      <c r="O198" t="str">
        <f>""</f>
        <v/>
      </c>
      <c r="P198" s="1" t="s">
        <v>141</v>
      </c>
      <c r="Q198">
        <v>1</v>
      </c>
      <c r="R198">
        <f t="shared" ref="R198:R218" si="187">IF(P198="기계경비", J198, 0)</f>
        <v>0</v>
      </c>
      <c r="S198">
        <f t="shared" ref="S198:S218" si="188">IF(P198="운반비", L198, 0)</f>
        <v>0</v>
      </c>
      <c r="T198">
        <f t="shared" ref="T198:T218" si="189">IF(P198="작업부산물", F198, 0)</f>
        <v>0</v>
      </c>
      <c r="U198">
        <f t="shared" ref="U198:U218" si="190">IF(P198="관급", F198, 0)</f>
        <v>0</v>
      </c>
      <c r="V198">
        <f t="shared" ref="V198:V218" si="191">IF(P198="외주비", J198, 0)</f>
        <v>0</v>
      </c>
      <c r="W198">
        <f t="shared" ref="W198:W218" si="192">IF(P198="장비비", J198, 0)</f>
        <v>0</v>
      </c>
      <c r="X198">
        <f t="shared" ref="X198:X218" si="193">IF(P198="폐기물처리비", L198, 0)</f>
        <v>0</v>
      </c>
      <c r="Y198">
        <f t="shared" ref="Y198:Y218" si="194">IF(P198="가설비", J198, 0)</f>
        <v>0</v>
      </c>
      <c r="Z198">
        <f t="shared" ref="Z198:Z218" si="195">IF(P198="잡비제외분", F198, 0)</f>
        <v>0</v>
      </c>
      <c r="AA198">
        <f t="shared" ref="AA198:AA218" si="196">IF(P198="사급자재대", L198, 0)</f>
        <v>0</v>
      </c>
      <c r="AB198">
        <f t="shared" ref="AB198:AB218" si="197">IF(P198="관급자재대", L198, 0)</f>
        <v>0</v>
      </c>
      <c r="AC198">
        <f t="shared" ref="AC198:AC218" si="198">IF(P198="관급자재비(도급자설치)", L198, 0)</f>
        <v>0</v>
      </c>
      <c r="AD198">
        <f t="shared" ref="AD198:AD218" si="199">IF(P198="관급자재비(관급자설치)", L198, 0)</f>
        <v>0</v>
      </c>
      <c r="AE198">
        <f t="shared" ref="AE198:AE218" si="200">IF(P198="품질관리비", L198, 0)</f>
        <v>0</v>
      </c>
      <c r="AF198">
        <f t="shared" ref="AF198:AF218" si="201">IF(P198="미확정설계공정(PS)", L198, 0)</f>
        <v>0</v>
      </c>
      <c r="AG198">
        <f t="shared" ref="AG198:AG218" si="202">IF(P198="건설기술진흥법안전관리비", L198, 0)</f>
        <v>0</v>
      </c>
      <c r="AH198">
        <f t="shared" ref="AH198:AH218" si="203">IF(P198="지정폐기물처리비", L198, 0)</f>
        <v>0</v>
      </c>
      <c r="AI198">
        <f t="shared" ref="AI198:AI218" si="204">IF(P198="사용자항목7", L198, 0)</f>
        <v>0</v>
      </c>
      <c r="AJ198">
        <f t="shared" ref="AJ198:AJ218" si="205">IF(P198="사용자항목8", L198, 0)</f>
        <v>0</v>
      </c>
      <c r="AK198">
        <f t="shared" ref="AK198:AK218" si="206">IF(P198="사용자항목9", L198, 0)</f>
        <v>0</v>
      </c>
      <c r="AL198">
        <f t="shared" ref="AL198:AL218" si="207">IF(P198="사용자항목10", L198, 0)</f>
        <v>0</v>
      </c>
      <c r="AM198">
        <f t="shared" ref="AM198:AM218" si="208">IF(P198="사용자항목11", L198, 0)</f>
        <v>0</v>
      </c>
      <c r="AN198">
        <f t="shared" ref="AN198:AN218" si="209">IF(P198="사용자항목12", L198, 0)</f>
        <v>0</v>
      </c>
      <c r="AO198">
        <f t="shared" ref="AO198:AO218" si="210">IF(P198="사용자항목13", L198, 0)</f>
        <v>0</v>
      </c>
      <c r="AP198">
        <f t="shared" ref="AP198:AP218" si="211">IF(P198="사용자항목14", L198, 0)</f>
        <v>0</v>
      </c>
      <c r="AQ198">
        <f t="shared" ref="AQ198:AQ218" si="212">IF(P198="사용자항목15", L198, 0)</f>
        <v>0</v>
      </c>
      <c r="AR198">
        <f t="shared" ref="AR198:AR218" si="213">IF(P198="사용자항목16", L198, 0)</f>
        <v>0</v>
      </c>
      <c r="AS198">
        <f t="shared" ref="AS198:AS218" si="214">IF(P198="사용자항목17", L198, 0)</f>
        <v>0</v>
      </c>
      <c r="AT198">
        <f t="shared" ref="AT198:AT218" si="215">IF(P198="사용자항목18", L198, 0)</f>
        <v>0</v>
      </c>
      <c r="AU198">
        <f t="shared" ref="AU198:AU218" si="216">IF(P198="사용자항목19", L198, 0)</f>
        <v>0</v>
      </c>
      <c r="AY198" s="1" t="s">
        <v>4</v>
      </c>
    </row>
    <row r="199" spans="1:51" ht="24.95" customHeight="1" x14ac:dyDescent="0.3">
      <c r="A199" s="7" t="s">
        <v>296</v>
      </c>
      <c r="B199" s="7" t="s">
        <v>297</v>
      </c>
      <c r="C199" s="6" t="s">
        <v>9</v>
      </c>
      <c r="D199" s="8">
        <v>1</v>
      </c>
      <c r="E199" s="8"/>
      <c r="F199" s="8"/>
      <c r="G199" s="8"/>
      <c r="H199" s="8"/>
      <c r="I199" s="8"/>
      <c r="J199" s="8"/>
      <c r="K199" s="8"/>
      <c r="L199" s="8"/>
      <c r="M199" s="9"/>
      <c r="O199" t="str">
        <f>""</f>
        <v/>
      </c>
      <c r="P199" s="1" t="s">
        <v>141</v>
      </c>
      <c r="Q199">
        <v>1</v>
      </c>
      <c r="R199">
        <f t="shared" si="187"/>
        <v>0</v>
      </c>
      <c r="S199">
        <f t="shared" si="188"/>
        <v>0</v>
      </c>
      <c r="T199">
        <f t="shared" si="189"/>
        <v>0</v>
      </c>
      <c r="U199">
        <f t="shared" si="190"/>
        <v>0</v>
      </c>
      <c r="V199">
        <f t="shared" si="191"/>
        <v>0</v>
      </c>
      <c r="W199">
        <f t="shared" si="192"/>
        <v>0</v>
      </c>
      <c r="X199">
        <f t="shared" si="193"/>
        <v>0</v>
      </c>
      <c r="Y199">
        <f t="shared" si="194"/>
        <v>0</v>
      </c>
      <c r="Z199">
        <f t="shared" si="195"/>
        <v>0</v>
      </c>
      <c r="AA199">
        <f t="shared" si="196"/>
        <v>0</v>
      </c>
      <c r="AB199">
        <f t="shared" si="197"/>
        <v>0</v>
      </c>
      <c r="AC199">
        <f t="shared" si="198"/>
        <v>0</v>
      </c>
      <c r="AD199">
        <f t="shared" si="199"/>
        <v>0</v>
      </c>
      <c r="AE199">
        <f t="shared" si="200"/>
        <v>0</v>
      </c>
      <c r="AF199">
        <f t="shared" si="201"/>
        <v>0</v>
      </c>
      <c r="AG199">
        <f t="shared" si="202"/>
        <v>0</v>
      </c>
      <c r="AH199">
        <f t="shared" si="203"/>
        <v>0</v>
      </c>
      <c r="AI199">
        <f t="shared" si="204"/>
        <v>0</v>
      </c>
      <c r="AJ199">
        <f t="shared" si="205"/>
        <v>0</v>
      </c>
      <c r="AK199">
        <f t="shared" si="206"/>
        <v>0</v>
      </c>
      <c r="AL199">
        <f t="shared" si="207"/>
        <v>0</v>
      </c>
      <c r="AM199">
        <f t="shared" si="208"/>
        <v>0</v>
      </c>
      <c r="AN199">
        <f t="shared" si="209"/>
        <v>0</v>
      </c>
      <c r="AO199">
        <f t="shared" si="210"/>
        <v>0</v>
      </c>
      <c r="AP199">
        <f t="shared" si="211"/>
        <v>0</v>
      </c>
      <c r="AQ199">
        <f t="shared" si="212"/>
        <v>0</v>
      </c>
      <c r="AR199">
        <f t="shared" si="213"/>
        <v>0</v>
      </c>
      <c r="AS199">
        <f t="shared" si="214"/>
        <v>0</v>
      </c>
      <c r="AT199">
        <f t="shared" si="215"/>
        <v>0</v>
      </c>
      <c r="AU199">
        <f t="shared" si="216"/>
        <v>0</v>
      </c>
      <c r="AY199" s="1" t="s">
        <v>4</v>
      </c>
    </row>
    <row r="200" spans="1:51" ht="24.95" customHeight="1" x14ac:dyDescent="0.3">
      <c r="A200" s="7" t="s">
        <v>298</v>
      </c>
      <c r="B200" s="7" t="s">
        <v>299</v>
      </c>
      <c r="C200" s="6" t="s">
        <v>9</v>
      </c>
      <c r="D200" s="8">
        <v>1</v>
      </c>
      <c r="E200" s="8"/>
      <c r="F200" s="8"/>
      <c r="G200" s="8"/>
      <c r="H200" s="8"/>
      <c r="I200" s="8"/>
      <c r="J200" s="8"/>
      <c r="K200" s="8"/>
      <c r="L200" s="8"/>
      <c r="M200" s="9"/>
      <c r="O200" t="str">
        <f>""</f>
        <v/>
      </c>
      <c r="P200" s="1" t="s">
        <v>141</v>
      </c>
      <c r="Q200">
        <v>1</v>
      </c>
      <c r="R200">
        <f t="shared" si="187"/>
        <v>0</v>
      </c>
      <c r="S200">
        <f t="shared" si="188"/>
        <v>0</v>
      </c>
      <c r="T200">
        <f t="shared" si="189"/>
        <v>0</v>
      </c>
      <c r="U200">
        <f t="shared" si="190"/>
        <v>0</v>
      </c>
      <c r="V200">
        <f t="shared" si="191"/>
        <v>0</v>
      </c>
      <c r="W200">
        <f t="shared" si="192"/>
        <v>0</v>
      </c>
      <c r="X200">
        <f t="shared" si="193"/>
        <v>0</v>
      </c>
      <c r="Y200">
        <f t="shared" si="194"/>
        <v>0</v>
      </c>
      <c r="Z200">
        <f t="shared" si="195"/>
        <v>0</v>
      </c>
      <c r="AA200">
        <f t="shared" si="196"/>
        <v>0</v>
      </c>
      <c r="AB200">
        <f t="shared" si="197"/>
        <v>0</v>
      </c>
      <c r="AC200">
        <f t="shared" si="198"/>
        <v>0</v>
      </c>
      <c r="AD200">
        <f t="shared" si="199"/>
        <v>0</v>
      </c>
      <c r="AE200">
        <f t="shared" si="200"/>
        <v>0</v>
      </c>
      <c r="AF200">
        <f t="shared" si="201"/>
        <v>0</v>
      </c>
      <c r="AG200">
        <f t="shared" si="202"/>
        <v>0</v>
      </c>
      <c r="AH200">
        <f t="shared" si="203"/>
        <v>0</v>
      </c>
      <c r="AI200">
        <f t="shared" si="204"/>
        <v>0</v>
      </c>
      <c r="AJ200">
        <f t="shared" si="205"/>
        <v>0</v>
      </c>
      <c r="AK200">
        <f t="shared" si="206"/>
        <v>0</v>
      </c>
      <c r="AL200">
        <f t="shared" si="207"/>
        <v>0</v>
      </c>
      <c r="AM200">
        <f t="shared" si="208"/>
        <v>0</v>
      </c>
      <c r="AN200">
        <f t="shared" si="209"/>
        <v>0</v>
      </c>
      <c r="AO200">
        <f t="shared" si="210"/>
        <v>0</v>
      </c>
      <c r="AP200">
        <f t="shared" si="211"/>
        <v>0</v>
      </c>
      <c r="AQ200">
        <f t="shared" si="212"/>
        <v>0</v>
      </c>
      <c r="AR200">
        <f t="shared" si="213"/>
        <v>0</v>
      </c>
      <c r="AS200">
        <f t="shared" si="214"/>
        <v>0</v>
      </c>
      <c r="AT200">
        <f t="shared" si="215"/>
        <v>0</v>
      </c>
      <c r="AU200">
        <f t="shared" si="216"/>
        <v>0</v>
      </c>
      <c r="AY200" s="1" t="s">
        <v>4</v>
      </c>
    </row>
    <row r="201" spans="1:51" ht="24.95" customHeight="1" x14ac:dyDescent="0.3">
      <c r="A201" s="7" t="s">
        <v>300</v>
      </c>
      <c r="B201" s="7" t="s">
        <v>301</v>
      </c>
      <c r="C201" s="6" t="s">
        <v>9</v>
      </c>
      <c r="D201" s="8">
        <v>2</v>
      </c>
      <c r="E201" s="8"/>
      <c r="F201" s="8"/>
      <c r="G201" s="8"/>
      <c r="H201" s="8"/>
      <c r="I201" s="8"/>
      <c r="J201" s="8"/>
      <c r="K201" s="8"/>
      <c r="L201" s="8"/>
      <c r="M201" s="9"/>
      <c r="O201" t="str">
        <f>""</f>
        <v/>
      </c>
      <c r="P201" s="1" t="s">
        <v>141</v>
      </c>
      <c r="Q201">
        <v>1</v>
      </c>
      <c r="R201">
        <f t="shared" si="187"/>
        <v>0</v>
      </c>
      <c r="S201">
        <f t="shared" si="188"/>
        <v>0</v>
      </c>
      <c r="T201">
        <f t="shared" si="189"/>
        <v>0</v>
      </c>
      <c r="U201">
        <f t="shared" si="190"/>
        <v>0</v>
      </c>
      <c r="V201">
        <f t="shared" si="191"/>
        <v>0</v>
      </c>
      <c r="W201">
        <f t="shared" si="192"/>
        <v>0</v>
      </c>
      <c r="X201">
        <f t="shared" si="193"/>
        <v>0</v>
      </c>
      <c r="Y201">
        <f t="shared" si="194"/>
        <v>0</v>
      </c>
      <c r="Z201">
        <f t="shared" si="195"/>
        <v>0</v>
      </c>
      <c r="AA201">
        <f t="shared" si="196"/>
        <v>0</v>
      </c>
      <c r="AB201">
        <f t="shared" si="197"/>
        <v>0</v>
      </c>
      <c r="AC201">
        <f t="shared" si="198"/>
        <v>0</v>
      </c>
      <c r="AD201">
        <f t="shared" si="199"/>
        <v>0</v>
      </c>
      <c r="AE201">
        <f t="shared" si="200"/>
        <v>0</v>
      </c>
      <c r="AF201">
        <f t="shared" si="201"/>
        <v>0</v>
      </c>
      <c r="AG201">
        <f t="shared" si="202"/>
        <v>0</v>
      </c>
      <c r="AH201">
        <f t="shared" si="203"/>
        <v>0</v>
      </c>
      <c r="AI201">
        <f t="shared" si="204"/>
        <v>0</v>
      </c>
      <c r="AJ201">
        <f t="shared" si="205"/>
        <v>0</v>
      </c>
      <c r="AK201">
        <f t="shared" si="206"/>
        <v>0</v>
      </c>
      <c r="AL201">
        <f t="shared" si="207"/>
        <v>0</v>
      </c>
      <c r="AM201">
        <f t="shared" si="208"/>
        <v>0</v>
      </c>
      <c r="AN201">
        <f t="shared" si="209"/>
        <v>0</v>
      </c>
      <c r="AO201">
        <f t="shared" si="210"/>
        <v>0</v>
      </c>
      <c r="AP201">
        <f t="shared" si="211"/>
        <v>0</v>
      </c>
      <c r="AQ201">
        <f t="shared" si="212"/>
        <v>0</v>
      </c>
      <c r="AR201">
        <f t="shared" si="213"/>
        <v>0</v>
      </c>
      <c r="AS201">
        <f t="shared" si="214"/>
        <v>0</v>
      </c>
      <c r="AT201">
        <f t="shared" si="215"/>
        <v>0</v>
      </c>
      <c r="AU201">
        <f t="shared" si="216"/>
        <v>0</v>
      </c>
      <c r="AY201" s="1" t="s">
        <v>4</v>
      </c>
    </row>
    <row r="202" spans="1:51" ht="24.95" customHeight="1" x14ac:dyDescent="0.3">
      <c r="A202" s="7" t="s">
        <v>302</v>
      </c>
      <c r="B202" s="7" t="s">
        <v>303</v>
      </c>
      <c r="C202" s="6" t="s">
        <v>9</v>
      </c>
      <c r="D202" s="8">
        <v>1</v>
      </c>
      <c r="E202" s="8"/>
      <c r="F202" s="8"/>
      <c r="G202" s="8"/>
      <c r="H202" s="8"/>
      <c r="I202" s="8"/>
      <c r="J202" s="8"/>
      <c r="K202" s="8"/>
      <c r="L202" s="8"/>
      <c r="M202" s="9"/>
      <c r="O202" t="str">
        <f>""</f>
        <v/>
      </c>
      <c r="P202" s="1" t="s">
        <v>141</v>
      </c>
      <c r="Q202">
        <v>1</v>
      </c>
      <c r="R202">
        <f t="shared" si="187"/>
        <v>0</v>
      </c>
      <c r="S202">
        <f t="shared" si="188"/>
        <v>0</v>
      </c>
      <c r="T202">
        <f t="shared" si="189"/>
        <v>0</v>
      </c>
      <c r="U202">
        <f t="shared" si="190"/>
        <v>0</v>
      </c>
      <c r="V202">
        <f t="shared" si="191"/>
        <v>0</v>
      </c>
      <c r="W202">
        <f t="shared" si="192"/>
        <v>0</v>
      </c>
      <c r="X202">
        <f t="shared" si="193"/>
        <v>0</v>
      </c>
      <c r="Y202">
        <f t="shared" si="194"/>
        <v>0</v>
      </c>
      <c r="Z202">
        <f t="shared" si="195"/>
        <v>0</v>
      </c>
      <c r="AA202">
        <f t="shared" si="196"/>
        <v>0</v>
      </c>
      <c r="AB202">
        <f t="shared" si="197"/>
        <v>0</v>
      </c>
      <c r="AC202">
        <f t="shared" si="198"/>
        <v>0</v>
      </c>
      <c r="AD202">
        <f t="shared" si="199"/>
        <v>0</v>
      </c>
      <c r="AE202">
        <f t="shared" si="200"/>
        <v>0</v>
      </c>
      <c r="AF202">
        <f t="shared" si="201"/>
        <v>0</v>
      </c>
      <c r="AG202">
        <f t="shared" si="202"/>
        <v>0</v>
      </c>
      <c r="AH202">
        <f t="shared" si="203"/>
        <v>0</v>
      </c>
      <c r="AI202">
        <f t="shared" si="204"/>
        <v>0</v>
      </c>
      <c r="AJ202">
        <f t="shared" si="205"/>
        <v>0</v>
      </c>
      <c r="AK202">
        <f t="shared" si="206"/>
        <v>0</v>
      </c>
      <c r="AL202">
        <f t="shared" si="207"/>
        <v>0</v>
      </c>
      <c r="AM202">
        <f t="shared" si="208"/>
        <v>0</v>
      </c>
      <c r="AN202">
        <f t="shared" si="209"/>
        <v>0</v>
      </c>
      <c r="AO202">
        <f t="shared" si="210"/>
        <v>0</v>
      </c>
      <c r="AP202">
        <f t="shared" si="211"/>
        <v>0</v>
      </c>
      <c r="AQ202">
        <f t="shared" si="212"/>
        <v>0</v>
      </c>
      <c r="AR202">
        <f t="shared" si="213"/>
        <v>0</v>
      </c>
      <c r="AS202">
        <f t="shared" si="214"/>
        <v>0</v>
      </c>
      <c r="AT202">
        <f t="shared" si="215"/>
        <v>0</v>
      </c>
      <c r="AU202">
        <f t="shared" si="216"/>
        <v>0</v>
      </c>
      <c r="AY202" s="1" t="s">
        <v>4</v>
      </c>
    </row>
    <row r="203" spans="1:51" ht="24.95" customHeight="1" x14ac:dyDescent="0.3">
      <c r="A203" s="7" t="s">
        <v>304</v>
      </c>
      <c r="B203" s="7" t="s">
        <v>303</v>
      </c>
      <c r="C203" s="6" t="s">
        <v>9</v>
      </c>
      <c r="D203" s="8">
        <v>4</v>
      </c>
      <c r="E203" s="8"/>
      <c r="F203" s="8"/>
      <c r="G203" s="8"/>
      <c r="H203" s="8"/>
      <c r="I203" s="8"/>
      <c r="J203" s="8"/>
      <c r="K203" s="8"/>
      <c r="L203" s="8"/>
      <c r="M203" s="9"/>
      <c r="O203" t="str">
        <f>""</f>
        <v/>
      </c>
      <c r="P203" s="1" t="s">
        <v>141</v>
      </c>
      <c r="Q203">
        <v>1</v>
      </c>
      <c r="R203">
        <f t="shared" si="187"/>
        <v>0</v>
      </c>
      <c r="S203">
        <f t="shared" si="188"/>
        <v>0</v>
      </c>
      <c r="T203">
        <f t="shared" si="189"/>
        <v>0</v>
      </c>
      <c r="U203">
        <f t="shared" si="190"/>
        <v>0</v>
      </c>
      <c r="V203">
        <f t="shared" si="191"/>
        <v>0</v>
      </c>
      <c r="W203">
        <f t="shared" si="192"/>
        <v>0</v>
      </c>
      <c r="X203">
        <f t="shared" si="193"/>
        <v>0</v>
      </c>
      <c r="Y203">
        <f t="shared" si="194"/>
        <v>0</v>
      </c>
      <c r="Z203">
        <f t="shared" si="195"/>
        <v>0</v>
      </c>
      <c r="AA203">
        <f t="shared" si="196"/>
        <v>0</v>
      </c>
      <c r="AB203">
        <f t="shared" si="197"/>
        <v>0</v>
      </c>
      <c r="AC203">
        <f t="shared" si="198"/>
        <v>0</v>
      </c>
      <c r="AD203">
        <f t="shared" si="199"/>
        <v>0</v>
      </c>
      <c r="AE203">
        <f t="shared" si="200"/>
        <v>0</v>
      </c>
      <c r="AF203">
        <f t="shared" si="201"/>
        <v>0</v>
      </c>
      <c r="AG203">
        <f t="shared" si="202"/>
        <v>0</v>
      </c>
      <c r="AH203">
        <f t="shared" si="203"/>
        <v>0</v>
      </c>
      <c r="AI203">
        <f t="shared" si="204"/>
        <v>0</v>
      </c>
      <c r="AJ203">
        <f t="shared" si="205"/>
        <v>0</v>
      </c>
      <c r="AK203">
        <f t="shared" si="206"/>
        <v>0</v>
      </c>
      <c r="AL203">
        <f t="shared" si="207"/>
        <v>0</v>
      </c>
      <c r="AM203">
        <f t="shared" si="208"/>
        <v>0</v>
      </c>
      <c r="AN203">
        <f t="shared" si="209"/>
        <v>0</v>
      </c>
      <c r="AO203">
        <f t="shared" si="210"/>
        <v>0</v>
      </c>
      <c r="AP203">
        <f t="shared" si="211"/>
        <v>0</v>
      </c>
      <c r="AQ203">
        <f t="shared" si="212"/>
        <v>0</v>
      </c>
      <c r="AR203">
        <f t="shared" si="213"/>
        <v>0</v>
      </c>
      <c r="AS203">
        <f t="shared" si="214"/>
        <v>0</v>
      </c>
      <c r="AT203">
        <f t="shared" si="215"/>
        <v>0</v>
      </c>
      <c r="AU203">
        <f t="shared" si="216"/>
        <v>0</v>
      </c>
      <c r="AY203" s="1" t="s">
        <v>4</v>
      </c>
    </row>
    <row r="204" spans="1:51" ht="24.95" customHeight="1" x14ac:dyDescent="0.3">
      <c r="A204" s="7" t="s">
        <v>305</v>
      </c>
      <c r="B204" s="7" t="s">
        <v>306</v>
      </c>
      <c r="C204" s="6" t="s">
        <v>9</v>
      </c>
      <c r="D204" s="8">
        <v>2</v>
      </c>
      <c r="E204" s="8"/>
      <c r="F204" s="8"/>
      <c r="G204" s="8"/>
      <c r="H204" s="8"/>
      <c r="I204" s="8"/>
      <c r="J204" s="8"/>
      <c r="K204" s="8"/>
      <c r="L204" s="8"/>
      <c r="M204" s="9"/>
      <c r="O204" t="str">
        <f>""</f>
        <v/>
      </c>
      <c r="P204" s="1" t="s">
        <v>141</v>
      </c>
      <c r="Q204">
        <v>1</v>
      </c>
      <c r="R204">
        <f t="shared" si="187"/>
        <v>0</v>
      </c>
      <c r="S204">
        <f t="shared" si="188"/>
        <v>0</v>
      </c>
      <c r="T204">
        <f t="shared" si="189"/>
        <v>0</v>
      </c>
      <c r="U204">
        <f t="shared" si="190"/>
        <v>0</v>
      </c>
      <c r="V204">
        <f t="shared" si="191"/>
        <v>0</v>
      </c>
      <c r="W204">
        <f t="shared" si="192"/>
        <v>0</v>
      </c>
      <c r="X204">
        <f t="shared" si="193"/>
        <v>0</v>
      </c>
      <c r="Y204">
        <f t="shared" si="194"/>
        <v>0</v>
      </c>
      <c r="Z204">
        <f t="shared" si="195"/>
        <v>0</v>
      </c>
      <c r="AA204">
        <f t="shared" si="196"/>
        <v>0</v>
      </c>
      <c r="AB204">
        <f t="shared" si="197"/>
        <v>0</v>
      </c>
      <c r="AC204">
        <f t="shared" si="198"/>
        <v>0</v>
      </c>
      <c r="AD204">
        <f t="shared" si="199"/>
        <v>0</v>
      </c>
      <c r="AE204">
        <f t="shared" si="200"/>
        <v>0</v>
      </c>
      <c r="AF204">
        <f t="shared" si="201"/>
        <v>0</v>
      </c>
      <c r="AG204">
        <f t="shared" si="202"/>
        <v>0</v>
      </c>
      <c r="AH204">
        <f t="shared" si="203"/>
        <v>0</v>
      </c>
      <c r="AI204">
        <f t="shared" si="204"/>
        <v>0</v>
      </c>
      <c r="AJ204">
        <f t="shared" si="205"/>
        <v>0</v>
      </c>
      <c r="AK204">
        <f t="shared" si="206"/>
        <v>0</v>
      </c>
      <c r="AL204">
        <f t="shared" si="207"/>
        <v>0</v>
      </c>
      <c r="AM204">
        <f t="shared" si="208"/>
        <v>0</v>
      </c>
      <c r="AN204">
        <f t="shared" si="209"/>
        <v>0</v>
      </c>
      <c r="AO204">
        <f t="shared" si="210"/>
        <v>0</v>
      </c>
      <c r="AP204">
        <f t="shared" si="211"/>
        <v>0</v>
      </c>
      <c r="AQ204">
        <f t="shared" si="212"/>
        <v>0</v>
      </c>
      <c r="AR204">
        <f t="shared" si="213"/>
        <v>0</v>
      </c>
      <c r="AS204">
        <f t="shared" si="214"/>
        <v>0</v>
      </c>
      <c r="AT204">
        <f t="shared" si="215"/>
        <v>0</v>
      </c>
      <c r="AU204">
        <f t="shared" si="216"/>
        <v>0</v>
      </c>
      <c r="AY204" s="1" t="s">
        <v>4</v>
      </c>
    </row>
    <row r="205" spans="1:51" ht="24.95" customHeight="1" x14ac:dyDescent="0.3">
      <c r="A205" s="7" t="s">
        <v>307</v>
      </c>
      <c r="B205" s="7" t="s">
        <v>308</v>
      </c>
      <c r="C205" s="6" t="s">
        <v>9</v>
      </c>
      <c r="D205" s="8">
        <v>2</v>
      </c>
      <c r="E205" s="8"/>
      <c r="F205" s="8"/>
      <c r="G205" s="8"/>
      <c r="H205" s="8"/>
      <c r="I205" s="8"/>
      <c r="J205" s="8"/>
      <c r="K205" s="8"/>
      <c r="L205" s="8"/>
      <c r="M205" s="9"/>
      <c r="O205" t="str">
        <f>""</f>
        <v/>
      </c>
      <c r="P205" s="1" t="s">
        <v>141</v>
      </c>
      <c r="Q205">
        <v>1</v>
      </c>
      <c r="R205">
        <f t="shared" si="187"/>
        <v>0</v>
      </c>
      <c r="S205">
        <f t="shared" si="188"/>
        <v>0</v>
      </c>
      <c r="T205">
        <f t="shared" si="189"/>
        <v>0</v>
      </c>
      <c r="U205">
        <f t="shared" si="190"/>
        <v>0</v>
      </c>
      <c r="V205">
        <f t="shared" si="191"/>
        <v>0</v>
      </c>
      <c r="W205">
        <f t="shared" si="192"/>
        <v>0</v>
      </c>
      <c r="X205">
        <f t="shared" si="193"/>
        <v>0</v>
      </c>
      <c r="Y205">
        <f t="shared" si="194"/>
        <v>0</v>
      </c>
      <c r="Z205">
        <f t="shared" si="195"/>
        <v>0</v>
      </c>
      <c r="AA205">
        <f t="shared" si="196"/>
        <v>0</v>
      </c>
      <c r="AB205">
        <f t="shared" si="197"/>
        <v>0</v>
      </c>
      <c r="AC205">
        <f t="shared" si="198"/>
        <v>0</v>
      </c>
      <c r="AD205">
        <f t="shared" si="199"/>
        <v>0</v>
      </c>
      <c r="AE205">
        <f t="shared" si="200"/>
        <v>0</v>
      </c>
      <c r="AF205">
        <f t="shared" si="201"/>
        <v>0</v>
      </c>
      <c r="AG205">
        <f t="shared" si="202"/>
        <v>0</v>
      </c>
      <c r="AH205">
        <f t="shared" si="203"/>
        <v>0</v>
      </c>
      <c r="AI205">
        <f t="shared" si="204"/>
        <v>0</v>
      </c>
      <c r="AJ205">
        <f t="shared" si="205"/>
        <v>0</v>
      </c>
      <c r="AK205">
        <f t="shared" si="206"/>
        <v>0</v>
      </c>
      <c r="AL205">
        <f t="shared" si="207"/>
        <v>0</v>
      </c>
      <c r="AM205">
        <f t="shared" si="208"/>
        <v>0</v>
      </c>
      <c r="AN205">
        <f t="shared" si="209"/>
        <v>0</v>
      </c>
      <c r="AO205">
        <f t="shared" si="210"/>
        <v>0</v>
      </c>
      <c r="AP205">
        <f t="shared" si="211"/>
        <v>0</v>
      </c>
      <c r="AQ205">
        <f t="shared" si="212"/>
        <v>0</v>
      </c>
      <c r="AR205">
        <f t="shared" si="213"/>
        <v>0</v>
      </c>
      <c r="AS205">
        <f t="shared" si="214"/>
        <v>0</v>
      </c>
      <c r="AT205">
        <f t="shared" si="215"/>
        <v>0</v>
      </c>
      <c r="AU205">
        <f t="shared" si="216"/>
        <v>0</v>
      </c>
      <c r="AY205" s="1" t="s">
        <v>4</v>
      </c>
    </row>
    <row r="206" spans="1:51" ht="24.95" customHeight="1" x14ac:dyDescent="0.3">
      <c r="A206" s="7" t="s">
        <v>20</v>
      </c>
      <c r="B206" s="7" t="s">
        <v>27</v>
      </c>
      <c r="C206" s="6" t="s">
        <v>22</v>
      </c>
      <c r="D206" s="8">
        <v>1068.5</v>
      </c>
      <c r="E206" s="8"/>
      <c r="F206" s="8"/>
      <c r="G206" s="8"/>
      <c r="H206" s="8"/>
      <c r="I206" s="8"/>
      <c r="J206" s="8"/>
      <c r="K206" s="8"/>
      <c r="L206" s="9"/>
      <c r="M206" s="9"/>
      <c r="O206" t="str">
        <f>"01"</f>
        <v>01</v>
      </c>
      <c r="P206" s="1" t="s">
        <v>141</v>
      </c>
      <c r="Q206">
        <v>1</v>
      </c>
      <c r="R206">
        <f t="shared" si="187"/>
        <v>0</v>
      </c>
      <c r="S206">
        <f t="shared" si="188"/>
        <v>0</v>
      </c>
      <c r="T206">
        <f t="shared" si="189"/>
        <v>0</v>
      </c>
      <c r="U206">
        <f t="shared" si="190"/>
        <v>0</v>
      </c>
      <c r="V206">
        <f t="shared" si="191"/>
        <v>0</v>
      </c>
      <c r="W206">
        <f t="shared" si="192"/>
        <v>0</v>
      </c>
      <c r="X206">
        <f t="shared" si="193"/>
        <v>0</v>
      </c>
      <c r="Y206">
        <f t="shared" si="194"/>
        <v>0</v>
      </c>
      <c r="Z206">
        <f t="shared" si="195"/>
        <v>0</v>
      </c>
      <c r="AA206">
        <f t="shared" si="196"/>
        <v>0</v>
      </c>
      <c r="AB206">
        <f t="shared" si="197"/>
        <v>0</v>
      </c>
      <c r="AC206">
        <f t="shared" si="198"/>
        <v>0</v>
      </c>
      <c r="AD206">
        <f t="shared" si="199"/>
        <v>0</v>
      </c>
      <c r="AE206">
        <f t="shared" si="200"/>
        <v>0</v>
      </c>
      <c r="AF206">
        <f t="shared" si="201"/>
        <v>0</v>
      </c>
      <c r="AG206">
        <f t="shared" si="202"/>
        <v>0</v>
      </c>
      <c r="AH206">
        <f t="shared" si="203"/>
        <v>0</v>
      </c>
      <c r="AI206">
        <f t="shared" si="204"/>
        <v>0</v>
      </c>
      <c r="AJ206">
        <f t="shared" si="205"/>
        <v>0</v>
      </c>
      <c r="AK206">
        <f t="shared" si="206"/>
        <v>0</v>
      </c>
      <c r="AL206">
        <f t="shared" si="207"/>
        <v>0</v>
      </c>
      <c r="AM206">
        <f t="shared" si="208"/>
        <v>0</v>
      </c>
      <c r="AN206">
        <f t="shared" si="209"/>
        <v>0</v>
      </c>
      <c r="AO206">
        <f t="shared" si="210"/>
        <v>0</v>
      </c>
      <c r="AP206">
        <f t="shared" si="211"/>
        <v>0</v>
      </c>
      <c r="AQ206">
        <f t="shared" si="212"/>
        <v>0</v>
      </c>
      <c r="AR206">
        <f t="shared" si="213"/>
        <v>0</v>
      </c>
      <c r="AS206">
        <f t="shared" si="214"/>
        <v>0</v>
      </c>
      <c r="AT206">
        <f t="shared" si="215"/>
        <v>0</v>
      </c>
      <c r="AU206">
        <f t="shared" si="216"/>
        <v>0</v>
      </c>
      <c r="AY206" s="1" t="s">
        <v>28</v>
      </c>
    </row>
    <row r="207" spans="1:51" ht="24.95" customHeight="1" x14ac:dyDescent="0.3">
      <c r="A207" s="7" t="s">
        <v>20</v>
      </c>
      <c r="B207" s="7" t="s">
        <v>21</v>
      </c>
      <c r="C207" s="6" t="s">
        <v>22</v>
      </c>
      <c r="D207" s="8">
        <v>2249</v>
      </c>
      <c r="E207" s="8"/>
      <c r="F207" s="8"/>
      <c r="G207" s="8"/>
      <c r="H207" s="8"/>
      <c r="I207" s="8"/>
      <c r="J207" s="8"/>
      <c r="K207" s="8"/>
      <c r="L207" s="9"/>
      <c r="M207" s="9"/>
      <c r="O207" t="str">
        <f>"01"</f>
        <v>01</v>
      </c>
      <c r="P207" s="1" t="s">
        <v>141</v>
      </c>
      <c r="Q207">
        <v>1</v>
      </c>
      <c r="R207">
        <f t="shared" si="187"/>
        <v>0</v>
      </c>
      <c r="S207">
        <f t="shared" si="188"/>
        <v>0</v>
      </c>
      <c r="T207">
        <f t="shared" si="189"/>
        <v>0</v>
      </c>
      <c r="U207">
        <f t="shared" si="190"/>
        <v>0</v>
      </c>
      <c r="V207">
        <f t="shared" si="191"/>
        <v>0</v>
      </c>
      <c r="W207">
        <f t="shared" si="192"/>
        <v>0</v>
      </c>
      <c r="X207">
        <f t="shared" si="193"/>
        <v>0</v>
      </c>
      <c r="Y207">
        <f t="shared" si="194"/>
        <v>0</v>
      </c>
      <c r="Z207">
        <f t="shared" si="195"/>
        <v>0</v>
      </c>
      <c r="AA207">
        <f t="shared" si="196"/>
        <v>0</v>
      </c>
      <c r="AB207">
        <f t="shared" si="197"/>
        <v>0</v>
      </c>
      <c r="AC207">
        <f t="shared" si="198"/>
        <v>0</v>
      </c>
      <c r="AD207">
        <f t="shared" si="199"/>
        <v>0</v>
      </c>
      <c r="AE207">
        <f t="shared" si="200"/>
        <v>0</v>
      </c>
      <c r="AF207">
        <f t="shared" si="201"/>
        <v>0</v>
      </c>
      <c r="AG207">
        <f t="shared" si="202"/>
        <v>0</v>
      </c>
      <c r="AH207">
        <f t="shared" si="203"/>
        <v>0</v>
      </c>
      <c r="AI207">
        <f t="shared" si="204"/>
        <v>0</v>
      </c>
      <c r="AJ207">
        <f t="shared" si="205"/>
        <v>0</v>
      </c>
      <c r="AK207">
        <f t="shared" si="206"/>
        <v>0</v>
      </c>
      <c r="AL207">
        <f t="shared" si="207"/>
        <v>0</v>
      </c>
      <c r="AM207">
        <f t="shared" si="208"/>
        <v>0</v>
      </c>
      <c r="AN207">
        <f t="shared" si="209"/>
        <v>0</v>
      </c>
      <c r="AO207">
        <f t="shared" si="210"/>
        <v>0</v>
      </c>
      <c r="AP207">
        <f t="shared" si="211"/>
        <v>0</v>
      </c>
      <c r="AQ207">
        <f t="shared" si="212"/>
        <v>0</v>
      </c>
      <c r="AR207">
        <f t="shared" si="213"/>
        <v>0</v>
      </c>
      <c r="AS207">
        <f t="shared" si="214"/>
        <v>0</v>
      </c>
      <c r="AT207">
        <f t="shared" si="215"/>
        <v>0</v>
      </c>
      <c r="AU207">
        <f t="shared" si="216"/>
        <v>0</v>
      </c>
      <c r="AY207" s="1" t="s">
        <v>24</v>
      </c>
    </row>
    <row r="208" spans="1:51" ht="24.95" customHeight="1" x14ac:dyDescent="0.3">
      <c r="A208" s="7" t="s">
        <v>20</v>
      </c>
      <c r="B208" s="7" t="s">
        <v>25</v>
      </c>
      <c r="C208" s="6" t="s">
        <v>22</v>
      </c>
      <c r="D208" s="8">
        <v>175.2</v>
      </c>
      <c r="E208" s="8"/>
      <c r="F208" s="8"/>
      <c r="G208" s="8"/>
      <c r="H208" s="8"/>
      <c r="I208" s="8"/>
      <c r="J208" s="8"/>
      <c r="K208" s="8"/>
      <c r="L208" s="9"/>
      <c r="M208" s="9"/>
      <c r="O208" t="str">
        <f>"01"</f>
        <v>01</v>
      </c>
      <c r="P208" s="1" t="s">
        <v>141</v>
      </c>
      <c r="Q208">
        <v>1</v>
      </c>
      <c r="R208">
        <f t="shared" si="187"/>
        <v>0</v>
      </c>
      <c r="S208">
        <f t="shared" si="188"/>
        <v>0</v>
      </c>
      <c r="T208">
        <f t="shared" si="189"/>
        <v>0</v>
      </c>
      <c r="U208">
        <f t="shared" si="190"/>
        <v>0</v>
      </c>
      <c r="V208">
        <f t="shared" si="191"/>
        <v>0</v>
      </c>
      <c r="W208">
        <f t="shared" si="192"/>
        <v>0</v>
      </c>
      <c r="X208">
        <f t="shared" si="193"/>
        <v>0</v>
      </c>
      <c r="Y208">
        <f t="shared" si="194"/>
        <v>0</v>
      </c>
      <c r="Z208">
        <f t="shared" si="195"/>
        <v>0</v>
      </c>
      <c r="AA208">
        <f t="shared" si="196"/>
        <v>0</v>
      </c>
      <c r="AB208">
        <f t="shared" si="197"/>
        <v>0</v>
      </c>
      <c r="AC208">
        <f t="shared" si="198"/>
        <v>0</v>
      </c>
      <c r="AD208">
        <f t="shared" si="199"/>
        <v>0</v>
      </c>
      <c r="AE208">
        <f t="shared" si="200"/>
        <v>0</v>
      </c>
      <c r="AF208">
        <f t="shared" si="201"/>
        <v>0</v>
      </c>
      <c r="AG208">
        <f t="shared" si="202"/>
        <v>0</v>
      </c>
      <c r="AH208">
        <f t="shared" si="203"/>
        <v>0</v>
      </c>
      <c r="AI208">
        <f t="shared" si="204"/>
        <v>0</v>
      </c>
      <c r="AJ208">
        <f t="shared" si="205"/>
        <v>0</v>
      </c>
      <c r="AK208">
        <f t="shared" si="206"/>
        <v>0</v>
      </c>
      <c r="AL208">
        <f t="shared" si="207"/>
        <v>0</v>
      </c>
      <c r="AM208">
        <f t="shared" si="208"/>
        <v>0</v>
      </c>
      <c r="AN208">
        <f t="shared" si="209"/>
        <v>0</v>
      </c>
      <c r="AO208">
        <f t="shared" si="210"/>
        <v>0</v>
      </c>
      <c r="AP208">
        <f t="shared" si="211"/>
        <v>0</v>
      </c>
      <c r="AQ208">
        <f t="shared" si="212"/>
        <v>0</v>
      </c>
      <c r="AR208">
        <f t="shared" si="213"/>
        <v>0</v>
      </c>
      <c r="AS208">
        <f t="shared" si="214"/>
        <v>0</v>
      </c>
      <c r="AT208">
        <f t="shared" si="215"/>
        <v>0</v>
      </c>
      <c r="AU208">
        <f t="shared" si="216"/>
        <v>0</v>
      </c>
      <c r="AY208" s="1" t="s">
        <v>26</v>
      </c>
    </row>
    <row r="209" spans="1:51" ht="24.95" customHeight="1" x14ac:dyDescent="0.3">
      <c r="A209" s="7" t="s">
        <v>309</v>
      </c>
      <c r="B209" s="7" t="s">
        <v>310</v>
      </c>
      <c r="C209" s="6" t="s">
        <v>9</v>
      </c>
      <c r="D209" s="8">
        <v>1</v>
      </c>
      <c r="E209" s="8"/>
      <c r="F209" s="8"/>
      <c r="G209" s="8"/>
      <c r="H209" s="8"/>
      <c r="I209" s="8"/>
      <c r="J209" s="8"/>
      <c r="K209" s="8"/>
      <c r="L209" s="8"/>
      <c r="M209" s="9"/>
      <c r="O209" t="str">
        <f>""</f>
        <v/>
      </c>
      <c r="P209" s="1" t="s">
        <v>141</v>
      </c>
      <c r="Q209">
        <v>1</v>
      </c>
      <c r="R209">
        <f t="shared" si="187"/>
        <v>0</v>
      </c>
      <c r="S209">
        <f t="shared" si="188"/>
        <v>0</v>
      </c>
      <c r="T209">
        <f t="shared" si="189"/>
        <v>0</v>
      </c>
      <c r="U209">
        <f t="shared" si="190"/>
        <v>0</v>
      </c>
      <c r="V209">
        <f t="shared" si="191"/>
        <v>0</v>
      </c>
      <c r="W209">
        <f t="shared" si="192"/>
        <v>0</v>
      </c>
      <c r="X209">
        <f t="shared" si="193"/>
        <v>0</v>
      </c>
      <c r="Y209">
        <f t="shared" si="194"/>
        <v>0</v>
      </c>
      <c r="Z209">
        <f t="shared" si="195"/>
        <v>0</v>
      </c>
      <c r="AA209">
        <f t="shared" si="196"/>
        <v>0</v>
      </c>
      <c r="AB209">
        <f t="shared" si="197"/>
        <v>0</v>
      </c>
      <c r="AC209">
        <f t="shared" si="198"/>
        <v>0</v>
      </c>
      <c r="AD209">
        <f t="shared" si="199"/>
        <v>0</v>
      </c>
      <c r="AE209">
        <f t="shared" si="200"/>
        <v>0</v>
      </c>
      <c r="AF209">
        <f t="shared" si="201"/>
        <v>0</v>
      </c>
      <c r="AG209">
        <f t="shared" si="202"/>
        <v>0</v>
      </c>
      <c r="AH209">
        <f t="shared" si="203"/>
        <v>0</v>
      </c>
      <c r="AI209">
        <f t="shared" si="204"/>
        <v>0</v>
      </c>
      <c r="AJ209">
        <f t="shared" si="205"/>
        <v>0</v>
      </c>
      <c r="AK209">
        <f t="shared" si="206"/>
        <v>0</v>
      </c>
      <c r="AL209">
        <f t="shared" si="207"/>
        <v>0</v>
      </c>
      <c r="AM209">
        <f t="shared" si="208"/>
        <v>0</v>
      </c>
      <c r="AN209">
        <f t="shared" si="209"/>
        <v>0</v>
      </c>
      <c r="AO209">
        <f t="shared" si="210"/>
        <v>0</v>
      </c>
      <c r="AP209">
        <f t="shared" si="211"/>
        <v>0</v>
      </c>
      <c r="AQ209">
        <f t="shared" si="212"/>
        <v>0</v>
      </c>
      <c r="AR209">
        <f t="shared" si="213"/>
        <v>0</v>
      </c>
      <c r="AS209">
        <f t="shared" si="214"/>
        <v>0</v>
      </c>
      <c r="AT209">
        <f t="shared" si="215"/>
        <v>0</v>
      </c>
      <c r="AU209">
        <f t="shared" si="216"/>
        <v>0</v>
      </c>
      <c r="AY209" s="1" t="s">
        <v>4</v>
      </c>
    </row>
    <row r="210" spans="1:51" ht="24.95" customHeight="1" x14ac:dyDescent="0.3">
      <c r="A210" s="7" t="s">
        <v>309</v>
      </c>
      <c r="B210" s="7" t="s">
        <v>311</v>
      </c>
      <c r="C210" s="6" t="s">
        <v>9</v>
      </c>
      <c r="D210" s="8">
        <v>8</v>
      </c>
      <c r="E210" s="8"/>
      <c r="F210" s="8"/>
      <c r="G210" s="8"/>
      <c r="H210" s="8"/>
      <c r="I210" s="8"/>
      <c r="J210" s="8"/>
      <c r="K210" s="8"/>
      <c r="L210" s="8"/>
      <c r="M210" s="9"/>
      <c r="O210" t="str">
        <f>""</f>
        <v/>
      </c>
      <c r="P210" s="1" t="s">
        <v>141</v>
      </c>
      <c r="Q210">
        <v>1</v>
      </c>
      <c r="R210">
        <f t="shared" si="187"/>
        <v>0</v>
      </c>
      <c r="S210">
        <f t="shared" si="188"/>
        <v>0</v>
      </c>
      <c r="T210">
        <f t="shared" si="189"/>
        <v>0</v>
      </c>
      <c r="U210">
        <f t="shared" si="190"/>
        <v>0</v>
      </c>
      <c r="V210">
        <f t="shared" si="191"/>
        <v>0</v>
      </c>
      <c r="W210">
        <f t="shared" si="192"/>
        <v>0</v>
      </c>
      <c r="X210">
        <f t="shared" si="193"/>
        <v>0</v>
      </c>
      <c r="Y210">
        <f t="shared" si="194"/>
        <v>0</v>
      </c>
      <c r="Z210">
        <f t="shared" si="195"/>
        <v>0</v>
      </c>
      <c r="AA210">
        <f t="shared" si="196"/>
        <v>0</v>
      </c>
      <c r="AB210">
        <f t="shared" si="197"/>
        <v>0</v>
      </c>
      <c r="AC210">
        <f t="shared" si="198"/>
        <v>0</v>
      </c>
      <c r="AD210">
        <f t="shared" si="199"/>
        <v>0</v>
      </c>
      <c r="AE210">
        <f t="shared" si="200"/>
        <v>0</v>
      </c>
      <c r="AF210">
        <f t="shared" si="201"/>
        <v>0</v>
      </c>
      <c r="AG210">
        <f t="shared" si="202"/>
        <v>0</v>
      </c>
      <c r="AH210">
        <f t="shared" si="203"/>
        <v>0</v>
      </c>
      <c r="AI210">
        <f t="shared" si="204"/>
        <v>0</v>
      </c>
      <c r="AJ210">
        <f t="shared" si="205"/>
        <v>0</v>
      </c>
      <c r="AK210">
        <f t="shared" si="206"/>
        <v>0</v>
      </c>
      <c r="AL210">
        <f t="shared" si="207"/>
        <v>0</v>
      </c>
      <c r="AM210">
        <f t="shared" si="208"/>
        <v>0</v>
      </c>
      <c r="AN210">
        <f t="shared" si="209"/>
        <v>0</v>
      </c>
      <c r="AO210">
        <f t="shared" si="210"/>
        <v>0</v>
      </c>
      <c r="AP210">
        <f t="shared" si="211"/>
        <v>0</v>
      </c>
      <c r="AQ210">
        <f t="shared" si="212"/>
        <v>0</v>
      </c>
      <c r="AR210">
        <f t="shared" si="213"/>
        <v>0</v>
      </c>
      <c r="AS210">
        <f t="shared" si="214"/>
        <v>0</v>
      </c>
      <c r="AT210">
        <f t="shared" si="215"/>
        <v>0</v>
      </c>
      <c r="AU210">
        <f t="shared" si="216"/>
        <v>0</v>
      </c>
      <c r="AY210" s="1" t="s">
        <v>4</v>
      </c>
    </row>
    <row r="211" spans="1:51" ht="24.95" customHeight="1" x14ac:dyDescent="0.3">
      <c r="A211" s="7" t="s">
        <v>13</v>
      </c>
      <c r="B211" s="7" t="s">
        <v>14</v>
      </c>
      <c r="C211" s="6" t="s">
        <v>9</v>
      </c>
      <c r="D211" s="8">
        <v>2</v>
      </c>
      <c r="E211" s="8"/>
      <c r="F211" s="8"/>
      <c r="G211" s="8"/>
      <c r="H211" s="8"/>
      <c r="I211" s="8"/>
      <c r="J211" s="8"/>
      <c r="K211" s="8"/>
      <c r="L211" s="8"/>
      <c r="M211" s="9"/>
      <c r="O211" t="str">
        <f>"01"</f>
        <v>01</v>
      </c>
      <c r="P211" s="1" t="s">
        <v>141</v>
      </c>
      <c r="Q211">
        <v>1</v>
      </c>
      <c r="R211">
        <f t="shared" si="187"/>
        <v>0</v>
      </c>
      <c r="S211">
        <f t="shared" si="188"/>
        <v>0</v>
      </c>
      <c r="T211">
        <f t="shared" si="189"/>
        <v>0</v>
      </c>
      <c r="U211">
        <f t="shared" si="190"/>
        <v>0</v>
      </c>
      <c r="V211">
        <f t="shared" si="191"/>
        <v>0</v>
      </c>
      <c r="W211">
        <f t="shared" si="192"/>
        <v>0</v>
      </c>
      <c r="X211">
        <f t="shared" si="193"/>
        <v>0</v>
      </c>
      <c r="Y211">
        <f t="shared" si="194"/>
        <v>0</v>
      </c>
      <c r="Z211">
        <f t="shared" si="195"/>
        <v>0</v>
      </c>
      <c r="AA211">
        <f t="shared" si="196"/>
        <v>0</v>
      </c>
      <c r="AB211">
        <f t="shared" si="197"/>
        <v>0</v>
      </c>
      <c r="AC211">
        <f t="shared" si="198"/>
        <v>0</v>
      </c>
      <c r="AD211">
        <f t="shared" si="199"/>
        <v>0</v>
      </c>
      <c r="AE211">
        <f t="shared" si="200"/>
        <v>0</v>
      </c>
      <c r="AF211">
        <f t="shared" si="201"/>
        <v>0</v>
      </c>
      <c r="AG211">
        <f t="shared" si="202"/>
        <v>0</v>
      </c>
      <c r="AH211">
        <f t="shared" si="203"/>
        <v>0</v>
      </c>
      <c r="AI211">
        <f t="shared" si="204"/>
        <v>0</v>
      </c>
      <c r="AJ211">
        <f t="shared" si="205"/>
        <v>0</v>
      </c>
      <c r="AK211">
        <f t="shared" si="206"/>
        <v>0</v>
      </c>
      <c r="AL211">
        <f t="shared" si="207"/>
        <v>0</v>
      </c>
      <c r="AM211">
        <f t="shared" si="208"/>
        <v>0</v>
      </c>
      <c r="AN211">
        <f t="shared" si="209"/>
        <v>0</v>
      </c>
      <c r="AO211">
        <f t="shared" si="210"/>
        <v>0</v>
      </c>
      <c r="AP211">
        <f t="shared" si="211"/>
        <v>0</v>
      </c>
      <c r="AQ211">
        <f t="shared" si="212"/>
        <v>0</v>
      </c>
      <c r="AR211">
        <f t="shared" si="213"/>
        <v>0</v>
      </c>
      <c r="AS211">
        <f t="shared" si="214"/>
        <v>0</v>
      </c>
      <c r="AT211">
        <f t="shared" si="215"/>
        <v>0</v>
      </c>
      <c r="AU211">
        <f t="shared" si="216"/>
        <v>0</v>
      </c>
      <c r="AY211" s="1" t="s">
        <v>4</v>
      </c>
    </row>
    <row r="212" spans="1:51" ht="24.95" customHeight="1" x14ac:dyDescent="0.3">
      <c r="A212" s="7" t="s">
        <v>13</v>
      </c>
      <c r="B212" s="7" t="s">
        <v>15</v>
      </c>
      <c r="C212" s="6" t="s">
        <v>9</v>
      </c>
      <c r="D212" s="8">
        <v>2</v>
      </c>
      <c r="E212" s="8"/>
      <c r="F212" s="8"/>
      <c r="G212" s="8"/>
      <c r="H212" s="8"/>
      <c r="I212" s="8"/>
      <c r="J212" s="8"/>
      <c r="K212" s="8"/>
      <c r="L212" s="8"/>
      <c r="M212" s="9"/>
      <c r="O212" t="str">
        <f>"01"</f>
        <v>01</v>
      </c>
      <c r="P212" s="1" t="s">
        <v>141</v>
      </c>
      <c r="Q212">
        <v>1</v>
      </c>
      <c r="R212">
        <f t="shared" si="187"/>
        <v>0</v>
      </c>
      <c r="S212">
        <f t="shared" si="188"/>
        <v>0</v>
      </c>
      <c r="T212">
        <f t="shared" si="189"/>
        <v>0</v>
      </c>
      <c r="U212">
        <f t="shared" si="190"/>
        <v>0</v>
      </c>
      <c r="V212">
        <f t="shared" si="191"/>
        <v>0</v>
      </c>
      <c r="W212">
        <f t="shared" si="192"/>
        <v>0</v>
      </c>
      <c r="X212">
        <f t="shared" si="193"/>
        <v>0</v>
      </c>
      <c r="Y212">
        <f t="shared" si="194"/>
        <v>0</v>
      </c>
      <c r="Z212">
        <f t="shared" si="195"/>
        <v>0</v>
      </c>
      <c r="AA212">
        <f t="shared" si="196"/>
        <v>0</v>
      </c>
      <c r="AB212">
        <f t="shared" si="197"/>
        <v>0</v>
      </c>
      <c r="AC212">
        <f t="shared" si="198"/>
        <v>0</v>
      </c>
      <c r="AD212">
        <f t="shared" si="199"/>
        <v>0</v>
      </c>
      <c r="AE212">
        <f t="shared" si="200"/>
        <v>0</v>
      </c>
      <c r="AF212">
        <f t="shared" si="201"/>
        <v>0</v>
      </c>
      <c r="AG212">
        <f t="shared" si="202"/>
        <v>0</v>
      </c>
      <c r="AH212">
        <f t="shared" si="203"/>
        <v>0</v>
      </c>
      <c r="AI212">
        <f t="shared" si="204"/>
        <v>0</v>
      </c>
      <c r="AJ212">
        <f t="shared" si="205"/>
        <v>0</v>
      </c>
      <c r="AK212">
        <f t="shared" si="206"/>
        <v>0</v>
      </c>
      <c r="AL212">
        <f t="shared" si="207"/>
        <v>0</v>
      </c>
      <c r="AM212">
        <f t="shared" si="208"/>
        <v>0</v>
      </c>
      <c r="AN212">
        <f t="shared" si="209"/>
        <v>0</v>
      </c>
      <c r="AO212">
        <f t="shared" si="210"/>
        <v>0</v>
      </c>
      <c r="AP212">
        <f t="shared" si="211"/>
        <v>0</v>
      </c>
      <c r="AQ212">
        <f t="shared" si="212"/>
        <v>0</v>
      </c>
      <c r="AR212">
        <f t="shared" si="213"/>
        <v>0</v>
      </c>
      <c r="AS212">
        <f t="shared" si="214"/>
        <v>0</v>
      </c>
      <c r="AT212">
        <f t="shared" si="215"/>
        <v>0</v>
      </c>
      <c r="AU212">
        <f t="shared" si="216"/>
        <v>0</v>
      </c>
      <c r="AY212" s="1" t="s">
        <v>4</v>
      </c>
    </row>
    <row r="213" spans="1:51" ht="24.95" customHeight="1" x14ac:dyDescent="0.3">
      <c r="A213" s="7" t="s">
        <v>41</v>
      </c>
      <c r="B213" s="7" t="s">
        <v>42</v>
      </c>
      <c r="C213" s="6" t="s">
        <v>9</v>
      </c>
      <c r="D213" s="8">
        <v>4</v>
      </c>
      <c r="E213" s="8"/>
      <c r="F213" s="8"/>
      <c r="G213" s="8"/>
      <c r="H213" s="8"/>
      <c r="I213" s="8"/>
      <c r="J213" s="8"/>
      <c r="K213" s="8"/>
      <c r="L213" s="8"/>
      <c r="M213" s="9"/>
      <c r="O213" t="str">
        <f>"01"</f>
        <v>01</v>
      </c>
      <c r="P213" s="1" t="s">
        <v>141</v>
      </c>
      <c r="Q213">
        <v>1</v>
      </c>
      <c r="R213">
        <f t="shared" si="187"/>
        <v>0</v>
      </c>
      <c r="S213">
        <f t="shared" si="188"/>
        <v>0</v>
      </c>
      <c r="T213">
        <f t="shared" si="189"/>
        <v>0</v>
      </c>
      <c r="U213">
        <f t="shared" si="190"/>
        <v>0</v>
      </c>
      <c r="V213">
        <f t="shared" si="191"/>
        <v>0</v>
      </c>
      <c r="W213">
        <f t="shared" si="192"/>
        <v>0</v>
      </c>
      <c r="X213">
        <f t="shared" si="193"/>
        <v>0</v>
      </c>
      <c r="Y213">
        <f t="shared" si="194"/>
        <v>0</v>
      </c>
      <c r="Z213">
        <f t="shared" si="195"/>
        <v>0</v>
      </c>
      <c r="AA213">
        <f t="shared" si="196"/>
        <v>0</v>
      </c>
      <c r="AB213">
        <f t="shared" si="197"/>
        <v>0</v>
      </c>
      <c r="AC213">
        <f t="shared" si="198"/>
        <v>0</v>
      </c>
      <c r="AD213">
        <f t="shared" si="199"/>
        <v>0</v>
      </c>
      <c r="AE213">
        <f t="shared" si="200"/>
        <v>0</v>
      </c>
      <c r="AF213">
        <f t="shared" si="201"/>
        <v>0</v>
      </c>
      <c r="AG213">
        <f t="shared" si="202"/>
        <v>0</v>
      </c>
      <c r="AH213">
        <f t="shared" si="203"/>
        <v>0</v>
      </c>
      <c r="AI213">
        <f t="shared" si="204"/>
        <v>0</v>
      </c>
      <c r="AJ213">
        <f t="shared" si="205"/>
        <v>0</v>
      </c>
      <c r="AK213">
        <f t="shared" si="206"/>
        <v>0</v>
      </c>
      <c r="AL213">
        <f t="shared" si="207"/>
        <v>0</v>
      </c>
      <c r="AM213">
        <f t="shared" si="208"/>
        <v>0</v>
      </c>
      <c r="AN213">
        <f t="shared" si="209"/>
        <v>0</v>
      </c>
      <c r="AO213">
        <f t="shared" si="210"/>
        <v>0</v>
      </c>
      <c r="AP213">
        <f t="shared" si="211"/>
        <v>0</v>
      </c>
      <c r="AQ213">
        <f t="shared" si="212"/>
        <v>0</v>
      </c>
      <c r="AR213">
        <f t="shared" si="213"/>
        <v>0</v>
      </c>
      <c r="AS213">
        <f t="shared" si="214"/>
        <v>0</v>
      </c>
      <c r="AT213">
        <f t="shared" si="215"/>
        <v>0</v>
      </c>
      <c r="AU213">
        <f t="shared" si="216"/>
        <v>0</v>
      </c>
      <c r="AY213" s="1" t="s">
        <v>4</v>
      </c>
    </row>
    <row r="214" spans="1:51" ht="24.95" customHeight="1" x14ac:dyDescent="0.3">
      <c r="A214" s="7" t="s">
        <v>41</v>
      </c>
      <c r="B214" s="7" t="s">
        <v>43</v>
      </c>
      <c r="C214" s="6" t="s">
        <v>9</v>
      </c>
      <c r="D214" s="8">
        <v>2</v>
      </c>
      <c r="E214" s="8"/>
      <c r="F214" s="8"/>
      <c r="G214" s="8"/>
      <c r="H214" s="8"/>
      <c r="I214" s="8"/>
      <c r="J214" s="8"/>
      <c r="K214" s="8"/>
      <c r="L214" s="8"/>
      <c r="M214" s="9"/>
      <c r="O214" t="str">
        <f>"01"</f>
        <v>01</v>
      </c>
      <c r="P214" s="1" t="s">
        <v>141</v>
      </c>
      <c r="Q214">
        <v>1</v>
      </c>
      <c r="R214">
        <f t="shared" si="187"/>
        <v>0</v>
      </c>
      <c r="S214">
        <f t="shared" si="188"/>
        <v>0</v>
      </c>
      <c r="T214">
        <f t="shared" si="189"/>
        <v>0</v>
      </c>
      <c r="U214">
        <f t="shared" si="190"/>
        <v>0</v>
      </c>
      <c r="V214">
        <f t="shared" si="191"/>
        <v>0</v>
      </c>
      <c r="W214">
        <f t="shared" si="192"/>
        <v>0</v>
      </c>
      <c r="X214">
        <f t="shared" si="193"/>
        <v>0</v>
      </c>
      <c r="Y214">
        <f t="shared" si="194"/>
        <v>0</v>
      </c>
      <c r="Z214">
        <f t="shared" si="195"/>
        <v>0</v>
      </c>
      <c r="AA214">
        <f t="shared" si="196"/>
        <v>0</v>
      </c>
      <c r="AB214">
        <f t="shared" si="197"/>
        <v>0</v>
      </c>
      <c r="AC214">
        <f t="shared" si="198"/>
        <v>0</v>
      </c>
      <c r="AD214">
        <f t="shared" si="199"/>
        <v>0</v>
      </c>
      <c r="AE214">
        <f t="shared" si="200"/>
        <v>0</v>
      </c>
      <c r="AF214">
        <f t="shared" si="201"/>
        <v>0</v>
      </c>
      <c r="AG214">
        <f t="shared" si="202"/>
        <v>0</v>
      </c>
      <c r="AH214">
        <f t="shared" si="203"/>
        <v>0</v>
      </c>
      <c r="AI214">
        <f t="shared" si="204"/>
        <v>0</v>
      </c>
      <c r="AJ214">
        <f t="shared" si="205"/>
        <v>0</v>
      </c>
      <c r="AK214">
        <f t="shared" si="206"/>
        <v>0</v>
      </c>
      <c r="AL214">
        <f t="shared" si="207"/>
        <v>0</v>
      </c>
      <c r="AM214">
        <f t="shared" si="208"/>
        <v>0</v>
      </c>
      <c r="AN214">
        <f t="shared" si="209"/>
        <v>0</v>
      </c>
      <c r="AO214">
        <f t="shared" si="210"/>
        <v>0</v>
      </c>
      <c r="AP214">
        <f t="shared" si="211"/>
        <v>0</v>
      </c>
      <c r="AQ214">
        <f t="shared" si="212"/>
        <v>0</v>
      </c>
      <c r="AR214">
        <f t="shared" si="213"/>
        <v>0</v>
      </c>
      <c r="AS214">
        <f t="shared" si="214"/>
        <v>0</v>
      </c>
      <c r="AT214">
        <f t="shared" si="215"/>
        <v>0</v>
      </c>
      <c r="AU214">
        <f t="shared" si="216"/>
        <v>0</v>
      </c>
      <c r="AY214" s="1" t="s">
        <v>4</v>
      </c>
    </row>
    <row r="215" spans="1:51" ht="24.95" customHeight="1" x14ac:dyDescent="0.3">
      <c r="A215" s="7" t="s">
        <v>163</v>
      </c>
      <c r="B215" s="7" t="s">
        <v>312</v>
      </c>
      <c r="C215" s="6" t="s">
        <v>9</v>
      </c>
      <c r="D215" s="8">
        <v>10</v>
      </c>
      <c r="E215" s="8"/>
      <c r="F215" s="8"/>
      <c r="G215" s="8"/>
      <c r="H215" s="8"/>
      <c r="I215" s="8"/>
      <c r="J215" s="8"/>
      <c r="K215" s="8"/>
      <c r="L215" s="8"/>
      <c r="M215" s="9"/>
      <c r="O215" t="str">
        <f>""</f>
        <v/>
      </c>
      <c r="P215" s="1" t="s">
        <v>141</v>
      </c>
      <c r="Q215">
        <v>1</v>
      </c>
      <c r="R215">
        <f t="shared" si="187"/>
        <v>0</v>
      </c>
      <c r="S215">
        <f t="shared" si="188"/>
        <v>0</v>
      </c>
      <c r="T215">
        <f t="shared" si="189"/>
        <v>0</v>
      </c>
      <c r="U215">
        <f t="shared" si="190"/>
        <v>0</v>
      </c>
      <c r="V215">
        <f t="shared" si="191"/>
        <v>0</v>
      </c>
      <c r="W215">
        <f t="shared" si="192"/>
        <v>0</v>
      </c>
      <c r="X215">
        <f t="shared" si="193"/>
        <v>0</v>
      </c>
      <c r="Y215">
        <f t="shared" si="194"/>
        <v>0</v>
      </c>
      <c r="Z215">
        <f t="shared" si="195"/>
        <v>0</v>
      </c>
      <c r="AA215">
        <f t="shared" si="196"/>
        <v>0</v>
      </c>
      <c r="AB215">
        <f t="shared" si="197"/>
        <v>0</v>
      </c>
      <c r="AC215">
        <f t="shared" si="198"/>
        <v>0</v>
      </c>
      <c r="AD215">
        <f t="shared" si="199"/>
        <v>0</v>
      </c>
      <c r="AE215">
        <f t="shared" si="200"/>
        <v>0</v>
      </c>
      <c r="AF215">
        <f t="shared" si="201"/>
        <v>0</v>
      </c>
      <c r="AG215">
        <f t="shared" si="202"/>
        <v>0</v>
      </c>
      <c r="AH215">
        <f t="shared" si="203"/>
        <v>0</v>
      </c>
      <c r="AI215">
        <f t="shared" si="204"/>
        <v>0</v>
      </c>
      <c r="AJ215">
        <f t="shared" si="205"/>
        <v>0</v>
      </c>
      <c r="AK215">
        <f t="shared" si="206"/>
        <v>0</v>
      </c>
      <c r="AL215">
        <f t="shared" si="207"/>
        <v>0</v>
      </c>
      <c r="AM215">
        <f t="shared" si="208"/>
        <v>0</v>
      </c>
      <c r="AN215">
        <f t="shared" si="209"/>
        <v>0</v>
      </c>
      <c r="AO215">
        <f t="shared" si="210"/>
        <v>0</v>
      </c>
      <c r="AP215">
        <f t="shared" si="211"/>
        <v>0</v>
      </c>
      <c r="AQ215">
        <f t="shared" si="212"/>
        <v>0</v>
      </c>
      <c r="AR215">
        <f t="shared" si="213"/>
        <v>0</v>
      </c>
      <c r="AS215">
        <f t="shared" si="214"/>
        <v>0</v>
      </c>
      <c r="AT215">
        <f t="shared" si="215"/>
        <v>0</v>
      </c>
      <c r="AU215">
        <f t="shared" si="216"/>
        <v>0</v>
      </c>
      <c r="AY215" s="1" t="s">
        <v>143</v>
      </c>
    </row>
    <row r="216" spans="1:51" ht="24.95" customHeight="1" x14ac:dyDescent="0.3">
      <c r="A216" s="7" t="s">
        <v>7</v>
      </c>
      <c r="B216" s="7" t="s">
        <v>8</v>
      </c>
      <c r="C216" s="6" t="s">
        <v>9</v>
      </c>
      <c r="D216" s="8">
        <v>10</v>
      </c>
      <c r="E216" s="8"/>
      <c r="F216" s="8"/>
      <c r="G216" s="8"/>
      <c r="H216" s="8"/>
      <c r="I216" s="8"/>
      <c r="J216" s="8"/>
      <c r="K216" s="8"/>
      <c r="L216" s="8"/>
      <c r="M216" s="9"/>
      <c r="O216" t="str">
        <f>"01"</f>
        <v>01</v>
      </c>
      <c r="P216" s="1" t="s">
        <v>141</v>
      </c>
      <c r="Q216">
        <v>1</v>
      </c>
      <c r="R216">
        <f t="shared" si="187"/>
        <v>0</v>
      </c>
      <c r="S216">
        <f t="shared" si="188"/>
        <v>0</v>
      </c>
      <c r="T216">
        <f t="shared" si="189"/>
        <v>0</v>
      </c>
      <c r="U216">
        <f t="shared" si="190"/>
        <v>0</v>
      </c>
      <c r="V216">
        <f t="shared" si="191"/>
        <v>0</v>
      </c>
      <c r="W216">
        <f t="shared" si="192"/>
        <v>0</v>
      </c>
      <c r="X216">
        <f t="shared" si="193"/>
        <v>0</v>
      </c>
      <c r="Y216">
        <f t="shared" si="194"/>
        <v>0</v>
      </c>
      <c r="Z216">
        <f t="shared" si="195"/>
        <v>0</v>
      </c>
      <c r="AA216">
        <f t="shared" si="196"/>
        <v>0</v>
      </c>
      <c r="AB216">
        <f t="shared" si="197"/>
        <v>0</v>
      </c>
      <c r="AC216">
        <f t="shared" si="198"/>
        <v>0</v>
      </c>
      <c r="AD216">
        <f t="shared" si="199"/>
        <v>0</v>
      </c>
      <c r="AE216">
        <f t="shared" si="200"/>
        <v>0</v>
      </c>
      <c r="AF216">
        <f t="shared" si="201"/>
        <v>0</v>
      </c>
      <c r="AG216">
        <f t="shared" si="202"/>
        <v>0</v>
      </c>
      <c r="AH216">
        <f t="shared" si="203"/>
        <v>0</v>
      </c>
      <c r="AI216">
        <f t="shared" si="204"/>
        <v>0</v>
      </c>
      <c r="AJ216">
        <f t="shared" si="205"/>
        <v>0</v>
      </c>
      <c r="AK216">
        <f t="shared" si="206"/>
        <v>0</v>
      </c>
      <c r="AL216">
        <f t="shared" si="207"/>
        <v>0</v>
      </c>
      <c r="AM216">
        <f t="shared" si="208"/>
        <v>0</v>
      </c>
      <c r="AN216">
        <f t="shared" si="209"/>
        <v>0</v>
      </c>
      <c r="AO216">
        <f t="shared" si="210"/>
        <v>0</v>
      </c>
      <c r="AP216">
        <f t="shared" si="211"/>
        <v>0</v>
      </c>
      <c r="AQ216">
        <f t="shared" si="212"/>
        <v>0</v>
      </c>
      <c r="AR216">
        <f t="shared" si="213"/>
        <v>0</v>
      </c>
      <c r="AS216">
        <f t="shared" si="214"/>
        <v>0</v>
      </c>
      <c r="AT216">
        <f t="shared" si="215"/>
        <v>0</v>
      </c>
      <c r="AU216">
        <f t="shared" si="216"/>
        <v>0</v>
      </c>
      <c r="AY216" s="1" t="s">
        <v>4</v>
      </c>
    </row>
    <row r="217" spans="1:51" ht="24.95" customHeight="1" x14ac:dyDescent="0.3">
      <c r="A217" s="7" t="s">
        <v>18</v>
      </c>
      <c r="B217" s="7" t="s">
        <v>19</v>
      </c>
      <c r="C217" s="6" t="s">
        <v>9</v>
      </c>
      <c r="D217" s="8">
        <v>36</v>
      </c>
      <c r="E217" s="8"/>
      <c r="F217" s="8"/>
      <c r="G217" s="8"/>
      <c r="H217" s="8"/>
      <c r="I217" s="8"/>
      <c r="J217" s="8"/>
      <c r="K217" s="8"/>
      <c r="L217" s="8"/>
      <c r="M217" s="9"/>
      <c r="O217" t="str">
        <f>"01"</f>
        <v>01</v>
      </c>
      <c r="P217" s="1" t="s">
        <v>141</v>
      </c>
      <c r="Q217">
        <v>1</v>
      </c>
      <c r="R217">
        <f t="shared" si="187"/>
        <v>0</v>
      </c>
      <c r="S217">
        <f t="shared" si="188"/>
        <v>0</v>
      </c>
      <c r="T217">
        <f t="shared" si="189"/>
        <v>0</v>
      </c>
      <c r="U217">
        <f t="shared" si="190"/>
        <v>0</v>
      </c>
      <c r="V217">
        <f t="shared" si="191"/>
        <v>0</v>
      </c>
      <c r="W217">
        <f t="shared" si="192"/>
        <v>0</v>
      </c>
      <c r="X217">
        <f t="shared" si="193"/>
        <v>0</v>
      </c>
      <c r="Y217">
        <f t="shared" si="194"/>
        <v>0</v>
      </c>
      <c r="Z217">
        <f t="shared" si="195"/>
        <v>0</v>
      </c>
      <c r="AA217">
        <f t="shared" si="196"/>
        <v>0</v>
      </c>
      <c r="AB217">
        <f t="shared" si="197"/>
        <v>0</v>
      </c>
      <c r="AC217">
        <f t="shared" si="198"/>
        <v>0</v>
      </c>
      <c r="AD217">
        <f t="shared" si="199"/>
        <v>0</v>
      </c>
      <c r="AE217">
        <f t="shared" si="200"/>
        <v>0</v>
      </c>
      <c r="AF217">
        <f t="shared" si="201"/>
        <v>0</v>
      </c>
      <c r="AG217">
        <f t="shared" si="202"/>
        <v>0</v>
      </c>
      <c r="AH217">
        <f t="shared" si="203"/>
        <v>0</v>
      </c>
      <c r="AI217">
        <f t="shared" si="204"/>
        <v>0</v>
      </c>
      <c r="AJ217">
        <f t="shared" si="205"/>
        <v>0</v>
      </c>
      <c r="AK217">
        <f t="shared" si="206"/>
        <v>0</v>
      </c>
      <c r="AL217">
        <f t="shared" si="207"/>
        <v>0</v>
      </c>
      <c r="AM217">
        <f t="shared" si="208"/>
        <v>0</v>
      </c>
      <c r="AN217">
        <f t="shared" si="209"/>
        <v>0</v>
      </c>
      <c r="AO217">
        <f t="shared" si="210"/>
        <v>0</v>
      </c>
      <c r="AP217">
        <f t="shared" si="211"/>
        <v>0</v>
      </c>
      <c r="AQ217">
        <f t="shared" si="212"/>
        <v>0</v>
      </c>
      <c r="AR217">
        <f t="shared" si="213"/>
        <v>0</v>
      </c>
      <c r="AS217">
        <f t="shared" si="214"/>
        <v>0</v>
      </c>
      <c r="AT217">
        <f t="shared" si="215"/>
        <v>0</v>
      </c>
      <c r="AU217">
        <f t="shared" si="216"/>
        <v>0</v>
      </c>
      <c r="AY217" s="1" t="s">
        <v>4</v>
      </c>
    </row>
    <row r="218" spans="1:51" ht="24.95" customHeight="1" x14ac:dyDescent="0.3">
      <c r="A218" s="7" t="s">
        <v>313</v>
      </c>
      <c r="B218" s="7" t="s">
        <v>314</v>
      </c>
      <c r="C218" s="6" t="s">
        <v>9</v>
      </c>
      <c r="D218" s="8">
        <v>12</v>
      </c>
      <c r="E218" s="8"/>
      <c r="F218" s="8"/>
      <c r="G218" s="8"/>
      <c r="H218" s="8"/>
      <c r="I218" s="8"/>
      <c r="J218" s="8"/>
      <c r="K218" s="8"/>
      <c r="L218" s="8"/>
      <c r="M218" s="9"/>
      <c r="O218" t="str">
        <f>""</f>
        <v/>
      </c>
      <c r="P218" s="1" t="s">
        <v>141</v>
      </c>
      <c r="Q218">
        <v>1</v>
      </c>
      <c r="R218">
        <f t="shared" si="187"/>
        <v>0</v>
      </c>
      <c r="S218">
        <f t="shared" si="188"/>
        <v>0</v>
      </c>
      <c r="T218">
        <f t="shared" si="189"/>
        <v>0</v>
      </c>
      <c r="U218">
        <f t="shared" si="190"/>
        <v>0</v>
      </c>
      <c r="V218">
        <f t="shared" si="191"/>
        <v>0</v>
      </c>
      <c r="W218">
        <f t="shared" si="192"/>
        <v>0</v>
      </c>
      <c r="X218">
        <f t="shared" si="193"/>
        <v>0</v>
      </c>
      <c r="Y218">
        <f t="shared" si="194"/>
        <v>0</v>
      </c>
      <c r="Z218">
        <f t="shared" si="195"/>
        <v>0</v>
      </c>
      <c r="AA218">
        <f t="shared" si="196"/>
        <v>0</v>
      </c>
      <c r="AB218">
        <f t="shared" si="197"/>
        <v>0</v>
      </c>
      <c r="AC218">
        <f t="shared" si="198"/>
        <v>0</v>
      </c>
      <c r="AD218">
        <f t="shared" si="199"/>
        <v>0</v>
      </c>
      <c r="AE218">
        <f t="shared" si="200"/>
        <v>0</v>
      </c>
      <c r="AF218">
        <f t="shared" si="201"/>
        <v>0</v>
      </c>
      <c r="AG218">
        <f t="shared" si="202"/>
        <v>0</v>
      </c>
      <c r="AH218">
        <f t="shared" si="203"/>
        <v>0</v>
      </c>
      <c r="AI218">
        <f t="shared" si="204"/>
        <v>0</v>
      </c>
      <c r="AJ218">
        <f t="shared" si="205"/>
        <v>0</v>
      </c>
      <c r="AK218">
        <f t="shared" si="206"/>
        <v>0</v>
      </c>
      <c r="AL218">
        <f t="shared" si="207"/>
        <v>0</v>
      </c>
      <c r="AM218">
        <f t="shared" si="208"/>
        <v>0</v>
      </c>
      <c r="AN218">
        <f t="shared" si="209"/>
        <v>0</v>
      </c>
      <c r="AO218">
        <f t="shared" si="210"/>
        <v>0</v>
      </c>
      <c r="AP218">
        <f t="shared" si="211"/>
        <v>0</v>
      </c>
      <c r="AQ218">
        <f t="shared" si="212"/>
        <v>0</v>
      </c>
      <c r="AR218">
        <f t="shared" si="213"/>
        <v>0</v>
      </c>
      <c r="AS218">
        <f t="shared" si="214"/>
        <v>0</v>
      </c>
      <c r="AT218">
        <f t="shared" si="215"/>
        <v>0</v>
      </c>
      <c r="AU218">
        <f t="shared" si="216"/>
        <v>0</v>
      </c>
      <c r="AY218" s="1" t="s">
        <v>152</v>
      </c>
    </row>
    <row r="219" spans="1:51" ht="24.95" customHeight="1" x14ac:dyDescent="0.3">
      <c r="A219" s="11"/>
      <c r="B219" s="11"/>
      <c r="C219" s="10"/>
      <c r="D219" s="8"/>
      <c r="E219" s="8"/>
      <c r="F219" s="8"/>
      <c r="G219" s="8"/>
      <c r="H219" s="8"/>
      <c r="I219" s="8"/>
      <c r="J219" s="8"/>
      <c r="K219" s="8"/>
      <c r="L219" s="8"/>
      <c r="M219" s="8"/>
    </row>
    <row r="220" spans="1:51" ht="24.95" customHeight="1" x14ac:dyDescent="0.3">
      <c r="A220" s="12" t="s">
        <v>142</v>
      </c>
      <c r="B220" s="13"/>
      <c r="C220" s="14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R220">
        <f t="shared" ref="R220:AY220" si="217">ROUNDDOWN(SUM(R198:R218), 0)</f>
        <v>0</v>
      </c>
      <c r="S220">
        <f t="shared" si="217"/>
        <v>0</v>
      </c>
      <c r="T220">
        <f t="shared" si="217"/>
        <v>0</v>
      </c>
      <c r="U220">
        <f t="shared" si="217"/>
        <v>0</v>
      </c>
      <c r="V220">
        <f t="shared" si="217"/>
        <v>0</v>
      </c>
      <c r="W220">
        <f t="shared" si="217"/>
        <v>0</v>
      </c>
      <c r="X220">
        <f t="shared" si="217"/>
        <v>0</v>
      </c>
      <c r="Y220">
        <f t="shared" si="217"/>
        <v>0</v>
      </c>
      <c r="Z220">
        <f t="shared" si="217"/>
        <v>0</v>
      </c>
      <c r="AA220">
        <f t="shared" si="217"/>
        <v>0</v>
      </c>
      <c r="AB220">
        <f t="shared" si="217"/>
        <v>0</v>
      </c>
      <c r="AC220">
        <f t="shared" si="217"/>
        <v>0</v>
      </c>
      <c r="AD220">
        <f t="shared" si="217"/>
        <v>0</v>
      </c>
      <c r="AE220">
        <f t="shared" si="217"/>
        <v>0</v>
      </c>
      <c r="AF220">
        <f t="shared" si="217"/>
        <v>0</v>
      </c>
      <c r="AG220">
        <f t="shared" si="217"/>
        <v>0</v>
      </c>
      <c r="AH220">
        <f t="shared" si="217"/>
        <v>0</v>
      </c>
      <c r="AI220">
        <f t="shared" si="217"/>
        <v>0</v>
      </c>
      <c r="AJ220">
        <f t="shared" si="217"/>
        <v>0</v>
      </c>
      <c r="AK220">
        <f t="shared" si="217"/>
        <v>0</v>
      </c>
      <c r="AL220">
        <f t="shared" si="217"/>
        <v>0</v>
      </c>
      <c r="AM220">
        <f t="shared" si="217"/>
        <v>0</v>
      </c>
      <c r="AN220">
        <f t="shared" si="217"/>
        <v>0</v>
      </c>
      <c r="AO220">
        <f t="shared" si="217"/>
        <v>0</v>
      </c>
      <c r="AP220">
        <f t="shared" si="217"/>
        <v>0</v>
      </c>
      <c r="AQ220">
        <f t="shared" si="217"/>
        <v>0</v>
      </c>
      <c r="AR220">
        <f t="shared" si="217"/>
        <v>0</v>
      </c>
      <c r="AS220">
        <f t="shared" si="217"/>
        <v>0</v>
      </c>
      <c r="AT220">
        <f t="shared" si="217"/>
        <v>0</v>
      </c>
      <c r="AU220">
        <f t="shared" si="217"/>
        <v>0</v>
      </c>
      <c r="AV220">
        <f t="shared" si="217"/>
        <v>0</v>
      </c>
      <c r="AW220">
        <f t="shared" si="217"/>
        <v>0</v>
      </c>
      <c r="AX220">
        <f t="shared" si="217"/>
        <v>0</v>
      </c>
      <c r="AY220">
        <f t="shared" si="217"/>
        <v>0</v>
      </c>
    </row>
    <row r="221" spans="1:51" ht="24.95" customHeight="1" x14ac:dyDescent="0.3">
      <c r="A221" s="20" t="s">
        <v>410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51" ht="24.95" customHeight="1" x14ac:dyDescent="0.3">
      <c r="A222" s="7" t="s">
        <v>46</v>
      </c>
      <c r="B222" s="7" t="s">
        <v>47</v>
      </c>
      <c r="C222" s="6" t="s">
        <v>12</v>
      </c>
      <c r="D222" s="8">
        <v>0.9</v>
      </c>
      <c r="E222" s="8"/>
      <c r="F222" s="8"/>
      <c r="G222" s="8"/>
      <c r="H222" s="8"/>
      <c r="I222" s="8"/>
      <c r="J222" s="8"/>
      <c r="K222" s="8"/>
      <c r="L222" s="8"/>
      <c r="M222" s="9"/>
      <c r="O222" t="str">
        <f t="shared" ref="O222:O227" si="218">"01"</f>
        <v>01</v>
      </c>
      <c r="P222" s="1" t="s">
        <v>141</v>
      </c>
      <c r="Q222">
        <v>1</v>
      </c>
      <c r="R222">
        <f t="shared" ref="R222:R234" si="219">IF(P222="기계경비", J222, 0)</f>
        <v>0</v>
      </c>
      <c r="S222">
        <f t="shared" ref="S222:S234" si="220">IF(P222="운반비", L222, 0)</f>
        <v>0</v>
      </c>
      <c r="T222">
        <f t="shared" ref="T222:T234" si="221">IF(P222="작업부산물", F222, 0)</f>
        <v>0</v>
      </c>
      <c r="U222">
        <f t="shared" ref="U222:U234" si="222">IF(P222="관급", F222, 0)</f>
        <v>0</v>
      </c>
      <c r="V222">
        <f t="shared" ref="V222:V234" si="223">IF(P222="외주비", J222, 0)</f>
        <v>0</v>
      </c>
      <c r="W222">
        <f t="shared" ref="W222:W234" si="224">IF(P222="장비비", J222, 0)</f>
        <v>0</v>
      </c>
      <c r="X222">
        <f t="shared" ref="X222:X234" si="225">IF(P222="폐기물처리비", L222, 0)</f>
        <v>0</v>
      </c>
      <c r="Y222">
        <f t="shared" ref="Y222:Y234" si="226">IF(P222="가설비", J222, 0)</f>
        <v>0</v>
      </c>
      <c r="Z222">
        <f t="shared" ref="Z222:Z234" si="227">IF(P222="잡비제외분", F222, 0)</f>
        <v>0</v>
      </c>
      <c r="AA222">
        <f t="shared" ref="AA222:AA234" si="228">IF(P222="사급자재대", L222, 0)</f>
        <v>0</v>
      </c>
      <c r="AB222">
        <f t="shared" ref="AB222:AB234" si="229">IF(P222="관급자재대", L222, 0)</f>
        <v>0</v>
      </c>
      <c r="AC222">
        <f t="shared" ref="AC222:AC234" si="230">IF(P222="관급자재비(도급자설치)", L222, 0)</f>
        <v>0</v>
      </c>
      <c r="AD222">
        <f t="shared" ref="AD222:AD234" si="231">IF(P222="관급자재비(관급자설치)", L222, 0)</f>
        <v>0</v>
      </c>
      <c r="AE222">
        <f t="shared" ref="AE222:AE234" si="232">IF(P222="품질관리비", L222, 0)</f>
        <v>0</v>
      </c>
      <c r="AF222">
        <f t="shared" ref="AF222:AF234" si="233">IF(P222="미확정설계공정(PS)", L222, 0)</f>
        <v>0</v>
      </c>
      <c r="AG222">
        <f t="shared" ref="AG222:AG234" si="234">IF(P222="건설기술진흥법안전관리비", L222, 0)</f>
        <v>0</v>
      </c>
      <c r="AH222">
        <f t="shared" ref="AH222:AH234" si="235">IF(P222="지정폐기물처리비", L222, 0)</f>
        <v>0</v>
      </c>
      <c r="AI222">
        <f t="shared" ref="AI222:AI234" si="236">IF(P222="사용자항목7", L222, 0)</f>
        <v>0</v>
      </c>
      <c r="AJ222">
        <f t="shared" ref="AJ222:AJ234" si="237">IF(P222="사용자항목8", L222, 0)</f>
        <v>0</v>
      </c>
      <c r="AK222">
        <f t="shared" ref="AK222:AK234" si="238">IF(P222="사용자항목9", L222, 0)</f>
        <v>0</v>
      </c>
      <c r="AL222">
        <f t="shared" ref="AL222:AL234" si="239">IF(P222="사용자항목10", L222, 0)</f>
        <v>0</v>
      </c>
      <c r="AM222">
        <f t="shared" ref="AM222:AM234" si="240">IF(P222="사용자항목11", L222, 0)</f>
        <v>0</v>
      </c>
      <c r="AN222">
        <f t="shared" ref="AN222:AN234" si="241">IF(P222="사용자항목12", L222, 0)</f>
        <v>0</v>
      </c>
      <c r="AO222">
        <f t="shared" ref="AO222:AO234" si="242">IF(P222="사용자항목13", L222, 0)</f>
        <v>0</v>
      </c>
      <c r="AP222">
        <f t="shared" ref="AP222:AP234" si="243">IF(P222="사용자항목14", L222, 0)</f>
        <v>0</v>
      </c>
      <c r="AQ222">
        <f t="shared" ref="AQ222:AQ234" si="244">IF(P222="사용자항목15", L222, 0)</f>
        <v>0</v>
      </c>
      <c r="AR222">
        <f t="shared" ref="AR222:AR234" si="245">IF(P222="사용자항목16", L222, 0)</f>
        <v>0</v>
      </c>
      <c r="AS222">
        <f t="shared" ref="AS222:AS234" si="246">IF(P222="사용자항목17", L222, 0)</f>
        <v>0</v>
      </c>
      <c r="AT222">
        <f t="shared" ref="AT222:AT234" si="247">IF(P222="사용자항목18", L222, 0)</f>
        <v>0</v>
      </c>
      <c r="AU222">
        <f t="shared" ref="AU222:AU234" si="248">IF(P222="사용자항목19", L222, 0)</f>
        <v>0</v>
      </c>
    </row>
    <row r="223" spans="1:51" ht="24.95" customHeight="1" x14ac:dyDescent="0.3">
      <c r="A223" s="7" t="s">
        <v>10</v>
      </c>
      <c r="B223" s="7" t="s">
        <v>11</v>
      </c>
      <c r="C223" s="6" t="s">
        <v>12</v>
      </c>
      <c r="D223" s="8">
        <v>1.1000000000000001</v>
      </c>
      <c r="E223" s="8"/>
      <c r="F223" s="8"/>
      <c r="G223" s="8"/>
      <c r="H223" s="8"/>
      <c r="I223" s="8"/>
      <c r="J223" s="8"/>
      <c r="K223" s="8"/>
      <c r="L223" s="8"/>
      <c r="M223" s="9"/>
      <c r="O223" t="str">
        <f t="shared" si="218"/>
        <v>01</v>
      </c>
      <c r="P223" s="1" t="s">
        <v>141</v>
      </c>
      <c r="Q223">
        <v>1</v>
      </c>
      <c r="R223">
        <f t="shared" si="219"/>
        <v>0</v>
      </c>
      <c r="S223">
        <f t="shared" si="220"/>
        <v>0</v>
      </c>
      <c r="T223">
        <f t="shared" si="221"/>
        <v>0</v>
      </c>
      <c r="U223">
        <f t="shared" si="222"/>
        <v>0</v>
      </c>
      <c r="V223">
        <f t="shared" si="223"/>
        <v>0</v>
      </c>
      <c r="W223">
        <f t="shared" si="224"/>
        <v>0</v>
      </c>
      <c r="X223">
        <f t="shared" si="225"/>
        <v>0</v>
      </c>
      <c r="Y223">
        <f t="shared" si="226"/>
        <v>0</v>
      </c>
      <c r="Z223">
        <f t="shared" si="227"/>
        <v>0</v>
      </c>
      <c r="AA223">
        <f t="shared" si="228"/>
        <v>0</v>
      </c>
      <c r="AB223">
        <f t="shared" si="229"/>
        <v>0</v>
      </c>
      <c r="AC223">
        <f t="shared" si="230"/>
        <v>0</v>
      </c>
      <c r="AD223">
        <f t="shared" si="231"/>
        <v>0</v>
      </c>
      <c r="AE223">
        <f t="shared" si="232"/>
        <v>0</v>
      </c>
      <c r="AF223">
        <f t="shared" si="233"/>
        <v>0</v>
      </c>
      <c r="AG223">
        <f t="shared" si="234"/>
        <v>0</v>
      </c>
      <c r="AH223">
        <f t="shared" si="235"/>
        <v>0</v>
      </c>
      <c r="AI223">
        <f t="shared" si="236"/>
        <v>0</v>
      </c>
      <c r="AJ223">
        <f t="shared" si="237"/>
        <v>0</v>
      </c>
      <c r="AK223">
        <f t="shared" si="238"/>
        <v>0</v>
      </c>
      <c r="AL223">
        <f t="shared" si="239"/>
        <v>0</v>
      </c>
      <c r="AM223">
        <f t="shared" si="240"/>
        <v>0</v>
      </c>
      <c r="AN223">
        <f t="shared" si="241"/>
        <v>0</v>
      </c>
      <c r="AO223">
        <f t="shared" si="242"/>
        <v>0</v>
      </c>
      <c r="AP223">
        <f t="shared" si="243"/>
        <v>0</v>
      </c>
      <c r="AQ223">
        <f t="shared" si="244"/>
        <v>0</v>
      </c>
      <c r="AR223">
        <f t="shared" si="245"/>
        <v>0</v>
      </c>
      <c r="AS223">
        <f t="shared" si="246"/>
        <v>0</v>
      </c>
      <c r="AT223">
        <f t="shared" si="247"/>
        <v>0</v>
      </c>
      <c r="AU223">
        <f t="shared" si="248"/>
        <v>0</v>
      </c>
      <c r="AY223" s="1" t="s">
        <v>4</v>
      </c>
    </row>
    <row r="224" spans="1:51" ht="24.95" customHeight="1" x14ac:dyDescent="0.3">
      <c r="A224" s="7" t="s">
        <v>61</v>
      </c>
      <c r="B224" s="7" t="s">
        <v>62</v>
      </c>
      <c r="C224" s="6" t="s">
        <v>12</v>
      </c>
      <c r="D224" s="8">
        <v>97.6</v>
      </c>
      <c r="E224" s="8"/>
      <c r="F224" s="8"/>
      <c r="G224" s="8"/>
      <c r="H224" s="8"/>
      <c r="I224" s="8"/>
      <c r="J224" s="8"/>
      <c r="K224" s="8"/>
      <c r="L224" s="8"/>
      <c r="M224" s="9"/>
      <c r="O224" t="str">
        <f t="shared" si="218"/>
        <v>01</v>
      </c>
      <c r="P224" s="1" t="s">
        <v>141</v>
      </c>
      <c r="Q224">
        <v>1</v>
      </c>
      <c r="R224">
        <f t="shared" si="219"/>
        <v>0</v>
      </c>
      <c r="S224">
        <f t="shared" si="220"/>
        <v>0</v>
      </c>
      <c r="T224">
        <f t="shared" si="221"/>
        <v>0</v>
      </c>
      <c r="U224">
        <f t="shared" si="222"/>
        <v>0</v>
      </c>
      <c r="V224">
        <f t="shared" si="223"/>
        <v>0</v>
      </c>
      <c r="W224">
        <f t="shared" si="224"/>
        <v>0</v>
      </c>
      <c r="X224">
        <f t="shared" si="225"/>
        <v>0</v>
      </c>
      <c r="Y224">
        <f t="shared" si="226"/>
        <v>0</v>
      </c>
      <c r="Z224">
        <f t="shared" si="227"/>
        <v>0</v>
      </c>
      <c r="AA224">
        <f t="shared" si="228"/>
        <v>0</v>
      </c>
      <c r="AB224">
        <f t="shared" si="229"/>
        <v>0</v>
      </c>
      <c r="AC224">
        <f t="shared" si="230"/>
        <v>0</v>
      </c>
      <c r="AD224">
        <f t="shared" si="231"/>
        <v>0</v>
      </c>
      <c r="AE224">
        <f t="shared" si="232"/>
        <v>0</v>
      </c>
      <c r="AF224">
        <f t="shared" si="233"/>
        <v>0</v>
      </c>
      <c r="AG224">
        <f t="shared" si="234"/>
        <v>0</v>
      </c>
      <c r="AH224">
        <f t="shared" si="235"/>
        <v>0</v>
      </c>
      <c r="AI224">
        <f t="shared" si="236"/>
        <v>0</v>
      </c>
      <c r="AJ224">
        <f t="shared" si="237"/>
        <v>0</v>
      </c>
      <c r="AK224">
        <f t="shared" si="238"/>
        <v>0</v>
      </c>
      <c r="AL224">
        <f t="shared" si="239"/>
        <v>0</v>
      </c>
      <c r="AM224">
        <f t="shared" si="240"/>
        <v>0</v>
      </c>
      <c r="AN224">
        <f t="shared" si="241"/>
        <v>0</v>
      </c>
      <c r="AO224">
        <f t="shared" si="242"/>
        <v>0</v>
      </c>
      <c r="AP224">
        <f t="shared" si="243"/>
        <v>0</v>
      </c>
      <c r="AQ224">
        <f t="shared" si="244"/>
        <v>0</v>
      </c>
      <c r="AR224">
        <f t="shared" si="245"/>
        <v>0</v>
      </c>
      <c r="AS224">
        <f t="shared" si="246"/>
        <v>0</v>
      </c>
      <c r="AT224">
        <f t="shared" si="247"/>
        <v>0</v>
      </c>
      <c r="AU224">
        <f t="shared" si="248"/>
        <v>0</v>
      </c>
      <c r="AY224" s="1" t="s">
        <v>4</v>
      </c>
    </row>
    <row r="225" spans="1:51" ht="24.95" customHeight="1" x14ac:dyDescent="0.3">
      <c r="A225" s="7" t="s">
        <v>61</v>
      </c>
      <c r="B225" s="7" t="s">
        <v>63</v>
      </c>
      <c r="C225" s="6" t="s">
        <v>12</v>
      </c>
      <c r="D225" s="8">
        <v>28.6</v>
      </c>
      <c r="E225" s="8"/>
      <c r="F225" s="8"/>
      <c r="G225" s="8"/>
      <c r="H225" s="8"/>
      <c r="I225" s="8"/>
      <c r="J225" s="8"/>
      <c r="K225" s="8"/>
      <c r="L225" s="8"/>
      <c r="M225" s="9"/>
      <c r="O225" t="str">
        <f t="shared" si="218"/>
        <v>01</v>
      </c>
      <c r="P225" s="1" t="s">
        <v>141</v>
      </c>
      <c r="Q225">
        <v>1</v>
      </c>
      <c r="R225">
        <f t="shared" si="219"/>
        <v>0</v>
      </c>
      <c r="S225">
        <f t="shared" si="220"/>
        <v>0</v>
      </c>
      <c r="T225">
        <f t="shared" si="221"/>
        <v>0</v>
      </c>
      <c r="U225">
        <f t="shared" si="222"/>
        <v>0</v>
      </c>
      <c r="V225">
        <f t="shared" si="223"/>
        <v>0</v>
      </c>
      <c r="W225">
        <f t="shared" si="224"/>
        <v>0</v>
      </c>
      <c r="X225">
        <f t="shared" si="225"/>
        <v>0</v>
      </c>
      <c r="Y225">
        <f t="shared" si="226"/>
        <v>0</v>
      </c>
      <c r="Z225">
        <f t="shared" si="227"/>
        <v>0</v>
      </c>
      <c r="AA225">
        <f t="shared" si="228"/>
        <v>0</v>
      </c>
      <c r="AB225">
        <f t="shared" si="229"/>
        <v>0</v>
      </c>
      <c r="AC225">
        <f t="shared" si="230"/>
        <v>0</v>
      </c>
      <c r="AD225">
        <f t="shared" si="231"/>
        <v>0</v>
      </c>
      <c r="AE225">
        <f t="shared" si="232"/>
        <v>0</v>
      </c>
      <c r="AF225">
        <f t="shared" si="233"/>
        <v>0</v>
      </c>
      <c r="AG225">
        <f t="shared" si="234"/>
        <v>0</v>
      </c>
      <c r="AH225">
        <f t="shared" si="235"/>
        <v>0</v>
      </c>
      <c r="AI225">
        <f t="shared" si="236"/>
        <v>0</v>
      </c>
      <c r="AJ225">
        <f t="shared" si="237"/>
        <v>0</v>
      </c>
      <c r="AK225">
        <f t="shared" si="238"/>
        <v>0</v>
      </c>
      <c r="AL225">
        <f t="shared" si="239"/>
        <v>0</v>
      </c>
      <c r="AM225">
        <f t="shared" si="240"/>
        <v>0</v>
      </c>
      <c r="AN225">
        <f t="shared" si="241"/>
        <v>0</v>
      </c>
      <c r="AO225">
        <f t="shared" si="242"/>
        <v>0</v>
      </c>
      <c r="AP225">
        <f t="shared" si="243"/>
        <v>0</v>
      </c>
      <c r="AQ225">
        <f t="shared" si="244"/>
        <v>0</v>
      </c>
      <c r="AR225">
        <f t="shared" si="245"/>
        <v>0</v>
      </c>
      <c r="AS225">
        <f t="shared" si="246"/>
        <v>0</v>
      </c>
      <c r="AT225">
        <f t="shared" si="247"/>
        <v>0</v>
      </c>
      <c r="AU225">
        <f t="shared" si="248"/>
        <v>0</v>
      </c>
      <c r="AY225" s="1" t="s">
        <v>64</v>
      </c>
    </row>
    <row r="226" spans="1:51" ht="24.95" customHeight="1" x14ac:dyDescent="0.3">
      <c r="A226" s="7" t="s">
        <v>61</v>
      </c>
      <c r="B226" s="7" t="s">
        <v>65</v>
      </c>
      <c r="C226" s="6" t="s">
        <v>12</v>
      </c>
      <c r="D226" s="8">
        <v>9</v>
      </c>
      <c r="E226" s="8"/>
      <c r="F226" s="8"/>
      <c r="G226" s="8"/>
      <c r="H226" s="8"/>
      <c r="I226" s="8"/>
      <c r="J226" s="8"/>
      <c r="K226" s="8"/>
      <c r="L226" s="8"/>
      <c r="M226" s="9"/>
      <c r="O226" t="str">
        <f t="shared" si="218"/>
        <v>01</v>
      </c>
      <c r="P226" s="1" t="s">
        <v>141</v>
      </c>
      <c r="Q226">
        <v>1</v>
      </c>
      <c r="R226">
        <f t="shared" si="219"/>
        <v>0</v>
      </c>
      <c r="S226">
        <f t="shared" si="220"/>
        <v>0</v>
      </c>
      <c r="T226">
        <f t="shared" si="221"/>
        <v>0</v>
      </c>
      <c r="U226">
        <f t="shared" si="222"/>
        <v>0</v>
      </c>
      <c r="V226">
        <f t="shared" si="223"/>
        <v>0</v>
      </c>
      <c r="W226">
        <f t="shared" si="224"/>
        <v>0</v>
      </c>
      <c r="X226">
        <f t="shared" si="225"/>
        <v>0</v>
      </c>
      <c r="Y226">
        <f t="shared" si="226"/>
        <v>0</v>
      </c>
      <c r="Z226">
        <f t="shared" si="227"/>
        <v>0</v>
      </c>
      <c r="AA226">
        <f t="shared" si="228"/>
        <v>0</v>
      </c>
      <c r="AB226">
        <f t="shared" si="229"/>
        <v>0</v>
      </c>
      <c r="AC226">
        <f t="shared" si="230"/>
        <v>0</v>
      </c>
      <c r="AD226">
        <f t="shared" si="231"/>
        <v>0</v>
      </c>
      <c r="AE226">
        <f t="shared" si="232"/>
        <v>0</v>
      </c>
      <c r="AF226">
        <f t="shared" si="233"/>
        <v>0</v>
      </c>
      <c r="AG226">
        <f t="shared" si="234"/>
        <v>0</v>
      </c>
      <c r="AH226">
        <f t="shared" si="235"/>
        <v>0</v>
      </c>
      <c r="AI226">
        <f t="shared" si="236"/>
        <v>0</v>
      </c>
      <c r="AJ226">
        <f t="shared" si="237"/>
        <v>0</v>
      </c>
      <c r="AK226">
        <f t="shared" si="238"/>
        <v>0</v>
      </c>
      <c r="AL226">
        <f t="shared" si="239"/>
        <v>0</v>
      </c>
      <c r="AM226">
        <f t="shared" si="240"/>
        <v>0</v>
      </c>
      <c r="AN226">
        <f t="shared" si="241"/>
        <v>0</v>
      </c>
      <c r="AO226">
        <f t="shared" si="242"/>
        <v>0</v>
      </c>
      <c r="AP226">
        <f t="shared" si="243"/>
        <v>0</v>
      </c>
      <c r="AQ226">
        <f t="shared" si="244"/>
        <v>0</v>
      </c>
      <c r="AR226">
        <f t="shared" si="245"/>
        <v>0</v>
      </c>
      <c r="AS226">
        <f t="shared" si="246"/>
        <v>0</v>
      </c>
      <c r="AT226">
        <f t="shared" si="247"/>
        <v>0</v>
      </c>
      <c r="AU226">
        <f t="shared" si="248"/>
        <v>0</v>
      </c>
      <c r="AY226" s="1" t="s">
        <v>64</v>
      </c>
    </row>
    <row r="227" spans="1:51" ht="24.95" customHeight="1" x14ac:dyDescent="0.3">
      <c r="A227" s="7" t="s">
        <v>69</v>
      </c>
      <c r="B227" s="7" t="s">
        <v>70</v>
      </c>
      <c r="C227" s="6" t="s">
        <v>12</v>
      </c>
      <c r="D227" s="8">
        <v>105.6</v>
      </c>
      <c r="E227" s="8"/>
      <c r="F227" s="8"/>
      <c r="G227" s="8"/>
      <c r="H227" s="8"/>
      <c r="I227" s="8"/>
      <c r="J227" s="8"/>
      <c r="K227" s="8"/>
      <c r="L227" s="8"/>
      <c r="M227" s="9"/>
      <c r="O227" t="str">
        <f t="shared" si="218"/>
        <v>01</v>
      </c>
      <c r="P227" s="1" t="s">
        <v>141</v>
      </c>
      <c r="Q227">
        <v>1</v>
      </c>
      <c r="R227">
        <f t="shared" si="219"/>
        <v>0</v>
      </c>
      <c r="S227">
        <f t="shared" si="220"/>
        <v>0</v>
      </c>
      <c r="T227">
        <f t="shared" si="221"/>
        <v>0</v>
      </c>
      <c r="U227">
        <f t="shared" si="222"/>
        <v>0</v>
      </c>
      <c r="V227">
        <f t="shared" si="223"/>
        <v>0</v>
      </c>
      <c r="W227">
        <f t="shared" si="224"/>
        <v>0</v>
      </c>
      <c r="X227">
        <f t="shared" si="225"/>
        <v>0</v>
      </c>
      <c r="Y227">
        <f t="shared" si="226"/>
        <v>0</v>
      </c>
      <c r="Z227">
        <f t="shared" si="227"/>
        <v>0</v>
      </c>
      <c r="AA227">
        <f t="shared" si="228"/>
        <v>0</v>
      </c>
      <c r="AB227">
        <f t="shared" si="229"/>
        <v>0</v>
      </c>
      <c r="AC227">
        <f t="shared" si="230"/>
        <v>0</v>
      </c>
      <c r="AD227">
        <f t="shared" si="231"/>
        <v>0</v>
      </c>
      <c r="AE227">
        <f t="shared" si="232"/>
        <v>0</v>
      </c>
      <c r="AF227">
        <f t="shared" si="233"/>
        <v>0</v>
      </c>
      <c r="AG227">
        <f t="shared" si="234"/>
        <v>0</v>
      </c>
      <c r="AH227">
        <f t="shared" si="235"/>
        <v>0</v>
      </c>
      <c r="AI227">
        <f t="shared" si="236"/>
        <v>0</v>
      </c>
      <c r="AJ227">
        <f t="shared" si="237"/>
        <v>0</v>
      </c>
      <c r="AK227">
        <f t="shared" si="238"/>
        <v>0</v>
      </c>
      <c r="AL227">
        <f t="shared" si="239"/>
        <v>0</v>
      </c>
      <c r="AM227">
        <f t="shared" si="240"/>
        <v>0</v>
      </c>
      <c r="AN227">
        <f t="shared" si="241"/>
        <v>0</v>
      </c>
      <c r="AO227">
        <f t="shared" si="242"/>
        <v>0</v>
      </c>
      <c r="AP227">
        <f t="shared" si="243"/>
        <v>0</v>
      </c>
      <c r="AQ227">
        <f t="shared" si="244"/>
        <v>0</v>
      </c>
      <c r="AR227">
        <f t="shared" si="245"/>
        <v>0</v>
      </c>
      <c r="AS227">
        <f t="shared" si="246"/>
        <v>0</v>
      </c>
      <c r="AT227">
        <f t="shared" si="247"/>
        <v>0</v>
      </c>
      <c r="AU227">
        <f t="shared" si="248"/>
        <v>0</v>
      </c>
      <c r="AY227" s="1" t="s">
        <v>64</v>
      </c>
    </row>
    <row r="228" spans="1:51" ht="24.95" customHeight="1" x14ac:dyDescent="0.3">
      <c r="A228" s="7" t="s">
        <v>315</v>
      </c>
      <c r="B228" s="7" t="s">
        <v>316</v>
      </c>
      <c r="C228" s="6" t="s">
        <v>12</v>
      </c>
      <c r="D228" s="8">
        <v>0.9</v>
      </c>
      <c r="E228" s="8"/>
      <c r="F228" s="8"/>
      <c r="G228" s="8"/>
      <c r="H228" s="8"/>
      <c r="I228" s="8"/>
      <c r="J228" s="8"/>
      <c r="K228" s="8"/>
      <c r="L228" s="8"/>
      <c r="M228" s="9"/>
      <c r="O228" t="str">
        <f>""</f>
        <v/>
      </c>
      <c r="P228" s="1" t="s">
        <v>141</v>
      </c>
      <c r="Q228">
        <v>1</v>
      </c>
      <c r="R228">
        <f t="shared" si="219"/>
        <v>0</v>
      </c>
      <c r="S228">
        <f t="shared" si="220"/>
        <v>0</v>
      </c>
      <c r="T228">
        <f t="shared" si="221"/>
        <v>0</v>
      </c>
      <c r="U228">
        <f t="shared" si="222"/>
        <v>0</v>
      </c>
      <c r="V228">
        <f t="shared" si="223"/>
        <v>0</v>
      </c>
      <c r="W228">
        <f t="shared" si="224"/>
        <v>0</v>
      </c>
      <c r="X228">
        <f t="shared" si="225"/>
        <v>0</v>
      </c>
      <c r="Y228">
        <f t="shared" si="226"/>
        <v>0</v>
      </c>
      <c r="Z228">
        <f t="shared" si="227"/>
        <v>0</v>
      </c>
      <c r="AA228">
        <f t="shared" si="228"/>
        <v>0</v>
      </c>
      <c r="AB228">
        <f t="shared" si="229"/>
        <v>0</v>
      </c>
      <c r="AC228">
        <f t="shared" si="230"/>
        <v>0</v>
      </c>
      <c r="AD228">
        <f t="shared" si="231"/>
        <v>0</v>
      </c>
      <c r="AE228">
        <f t="shared" si="232"/>
        <v>0</v>
      </c>
      <c r="AF228">
        <f t="shared" si="233"/>
        <v>0</v>
      </c>
      <c r="AG228">
        <f t="shared" si="234"/>
        <v>0</v>
      </c>
      <c r="AH228">
        <f t="shared" si="235"/>
        <v>0</v>
      </c>
      <c r="AI228">
        <f t="shared" si="236"/>
        <v>0</v>
      </c>
      <c r="AJ228">
        <f t="shared" si="237"/>
        <v>0</v>
      </c>
      <c r="AK228">
        <f t="shared" si="238"/>
        <v>0</v>
      </c>
      <c r="AL228">
        <f t="shared" si="239"/>
        <v>0</v>
      </c>
      <c r="AM228">
        <f t="shared" si="240"/>
        <v>0</v>
      </c>
      <c r="AN228">
        <f t="shared" si="241"/>
        <v>0</v>
      </c>
      <c r="AO228">
        <f t="shared" si="242"/>
        <v>0</v>
      </c>
      <c r="AP228">
        <f t="shared" si="243"/>
        <v>0</v>
      </c>
      <c r="AQ228">
        <f t="shared" si="244"/>
        <v>0</v>
      </c>
      <c r="AR228">
        <f t="shared" si="245"/>
        <v>0</v>
      </c>
      <c r="AS228">
        <f t="shared" si="246"/>
        <v>0</v>
      </c>
      <c r="AT228">
        <f t="shared" si="247"/>
        <v>0</v>
      </c>
      <c r="AU228">
        <f t="shared" si="248"/>
        <v>0</v>
      </c>
    </row>
    <row r="229" spans="1:51" ht="24.95" customHeight="1" x14ac:dyDescent="0.3">
      <c r="A229" s="7" t="s">
        <v>315</v>
      </c>
      <c r="B229" s="7" t="s">
        <v>317</v>
      </c>
      <c r="C229" s="6" t="s">
        <v>12</v>
      </c>
      <c r="D229" s="8">
        <v>1.1000000000000001</v>
      </c>
      <c r="E229" s="8"/>
      <c r="F229" s="8"/>
      <c r="G229" s="8"/>
      <c r="H229" s="8"/>
      <c r="I229" s="8"/>
      <c r="J229" s="8"/>
      <c r="K229" s="8"/>
      <c r="L229" s="8"/>
      <c r="M229" s="9"/>
      <c r="O229" t="str">
        <f>""</f>
        <v/>
      </c>
      <c r="P229" s="1" t="s">
        <v>141</v>
      </c>
      <c r="Q229">
        <v>1</v>
      </c>
      <c r="R229">
        <f t="shared" si="219"/>
        <v>0</v>
      </c>
      <c r="S229">
        <f t="shared" si="220"/>
        <v>0</v>
      </c>
      <c r="T229">
        <f t="shared" si="221"/>
        <v>0</v>
      </c>
      <c r="U229">
        <f t="shared" si="222"/>
        <v>0</v>
      </c>
      <c r="V229">
        <f t="shared" si="223"/>
        <v>0</v>
      </c>
      <c r="W229">
        <f t="shared" si="224"/>
        <v>0</v>
      </c>
      <c r="X229">
        <f t="shared" si="225"/>
        <v>0</v>
      </c>
      <c r="Y229">
        <f t="shared" si="226"/>
        <v>0</v>
      </c>
      <c r="Z229">
        <f t="shared" si="227"/>
        <v>0</v>
      </c>
      <c r="AA229">
        <f t="shared" si="228"/>
        <v>0</v>
      </c>
      <c r="AB229">
        <f t="shared" si="229"/>
        <v>0</v>
      </c>
      <c r="AC229">
        <f t="shared" si="230"/>
        <v>0</v>
      </c>
      <c r="AD229">
        <f t="shared" si="231"/>
        <v>0</v>
      </c>
      <c r="AE229">
        <f t="shared" si="232"/>
        <v>0</v>
      </c>
      <c r="AF229">
        <f t="shared" si="233"/>
        <v>0</v>
      </c>
      <c r="AG229">
        <f t="shared" si="234"/>
        <v>0</v>
      </c>
      <c r="AH229">
        <f t="shared" si="235"/>
        <v>0</v>
      </c>
      <c r="AI229">
        <f t="shared" si="236"/>
        <v>0</v>
      </c>
      <c r="AJ229">
        <f t="shared" si="237"/>
        <v>0</v>
      </c>
      <c r="AK229">
        <f t="shared" si="238"/>
        <v>0</v>
      </c>
      <c r="AL229">
        <f t="shared" si="239"/>
        <v>0</v>
      </c>
      <c r="AM229">
        <f t="shared" si="240"/>
        <v>0</v>
      </c>
      <c r="AN229">
        <f t="shared" si="241"/>
        <v>0</v>
      </c>
      <c r="AO229">
        <f t="shared" si="242"/>
        <v>0</v>
      </c>
      <c r="AP229">
        <f t="shared" si="243"/>
        <v>0</v>
      </c>
      <c r="AQ229">
        <f t="shared" si="244"/>
        <v>0</v>
      </c>
      <c r="AR229">
        <f t="shared" si="245"/>
        <v>0</v>
      </c>
      <c r="AS229">
        <f t="shared" si="246"/>
        <v>0</v>
      </c>
      <c r="AT229">
        <f t="shared" si="247"/>
        <v>0</v>
      </c>
      <c r="AU229">
        <f t="shared" si="248"/>
        <v>0</v>
      </c>
    </row>
    <row r="230" spans="1:51" ht="24.95" customHeight="1" x14ac:dyDescent="0.3">
      <c r="A230" s="7" t="s">
        <v>318</v>
      </c>
      <c r="B230" s="7" t="s">
        <v>319</v>
      </c>
      <c r="C230" s="6" t="s">
        <v>12</v>
      </c>
      <c r="D230" s="8">
        <v>96.7</v>
      </c>
      <c r="E230" s="8"/>
      <c r="F230" s="8"/>
      <c r="G230" s="8"/>
      <c r="H230" s="8"/>
      <c r="I230" s="8"/>
      <c r="J230" s="8"/>
      <c r="K230" s="8"/>
      <c r="L230" s="8"/>
      <c r="M230" s="9"/>
      <c r="O230" t="str">
        <f>""</f>
        <v/>
      </c>
      <c r="P230" s="1" t="s">
        <v>141</v>
      </c>
      <c r="Q230">
        <v>1</v>
      </c>
      <c r="R230">
        <f t="shared" si="219"/>
        <v>0</v>
      </c>
      <c r="S230">
        <f t="shared" si="220"/>
        <v>0</v>
      </c>
      <c r="T230">
        <f t="shared" si="221"/>
        <v>0</v>
      </c>
      <c r="U230">
        <f t="shared" si="222"/>
        <v>0</v>
      </c>
      <c r="V230">
        <f t="shared" si="223"/>
        <v>0</v>
      </c>
      <c r="W230">
        <f t="shared" si="224"/>
        <v>0</v>
      </c>
      <c r="X230">
        <f t="shared" si="225"/>
        <v>0</v>
      </c>
      <c r="Y230">
        <f t="shared" si="226"/>
        <v>0</v>
      </c>
      <c r="Z230">
        <f t="shared" si="227"/>
        <v>0</v>
      </c>
      <c r="AA230">
        <f t="shared" si="228"/>
        <v>0</v>
      </c>
      <c r="AB230">
        <f t="shared" si="229"/>
        <v>0</v>
      </c>
      <c r="AC230">
        <f t="shared" si="230"/>
        <v>0</v>
      </c>
      <c r="AD230">
        <f t="shared" si="231"/>
        <v>0</v>
      </c>
      <c r="AE230">
        <f t="shared" si="232"/>
        <v>0</v>
      </c>
      <c r="AF230">
        <f t="shared" si="233"/>
        <v>0</v>
      </c>
      <c r="AG230">
        <f t="shared" si="234"/>
        <v>0</v>
      </c>
      <c r="AH230">
        <f t="shared" si="235"/>
        <v>0</v>
      </c>
      <c r="AI230">
        <f t="shared" si="236"/>
        <v>0</v>
      </c>
      <c r="AJ230">
        <f t="shared" si="237"/>
        <v>0</v>
      </c>
      <c r="AK230">
        <f t="shared" si="238"/>
        <v>0</v>
      </c>
      <c r="AL230">
        <f t="shared" si="239"/>
        <v>0</v>
      </c>
      <c r="AM230">
        <f t="shared" si="240"/>
        <v>0</v>
      </c>
      <c r="AN230">
        <f t="shared" si="241"/>
        <v>0</v>
      </c>
      <c r="AO230">
        <f t="shared" si="242"/>
        <v>0</v>
      </c>
      <c r="AP230">
        <f t="shared" si="243"/>
        <v>0</v>
      </c>
      <c r="AQ230">
        <f t="shared" si="244"/>
        <v>0</v>
      </c>
      <c r="AR230">
        <f t="shared" si="245"/>
        <v>0</v>
      </c>
      <c r="AS230">
        <f t="shared" si="246"/>
        <v>0</v>
      </c>
      <c r="AT230">
        <f t="shared" si="247"/>
        <v>0</v>
      </c>
      <c r="AU230">
        <f t="shared" si="248"/>
        <v>0</v>
      </c>
    </row>
    <row r="231" spans="1:51" ht="24.95" customHeight="1" x14ac:dyDescent="0.3">
      <c r="A231" s="7" t="s">
        <v>318</v>
      </c>
      <c r="B231" s="7" t="s">
        <v>320</v>
      </c>
      <c r="C231" s="6" t="s">
        <v>12</v>
      </c>
      <c r="D231" s="8">
        <v>37.200000000000003</v>
      </c>
      <c r="E231" s="8"/>
      <c r="F231" s="8"/>
      <c r="G231" s="8"/>
      <c r="H231" s="8"/>
      <c r="I231" s="8"/>
      <c r="J231" s="8"/>
      <c r="K231" s="8"/>
      <c r="L231" s="8"/>
      <c r="M231" s="9"/>
      <c r="O231" t="str">
        <f>""</f>
        <v/>
      </c>
      <c r="P231" s="1" t="s">
        <v>141</v>
      </c>
      <c r="Q231">
        <v>1</v>
      </c>
      <c r="R231">
        <f t="shared" si="219"/>
        <v>0</v>
      </c>
      <c r="S231">
        <f t="shared" si="220"/>
        <v>0</v>
      </c>
      <c r="T231">
        <f t="shared" si="221"/>
        <v>0</v>
      </c>
      <c r="U231">
        <f t="shared" si="222"/>
        <v>0</v>
      </c>
      <c r="V231">
        <f t="shared" si="223"/>
        <v>0</v>
      </c>
      <c r="W231">
        <f t="shared" si="224"/>
        <v>0</v>
      </c>
      <c r="X231">
        <f t="shared" si="225"/>
        <v>0</v>
      </c>
      <c r="Y231">
        <f t="shared" si="226"/>
        <v>0</v>
      </c>
      <c r="Z231">
        <f t="shared" si="227"/>
        <v>0</v>
      </c>
      <c r="AA231">
        <f t="shared" si="228"/>
        <v>0</v>
      </c>
      <c r="AB231">
        <f t="shared" si="229"/>
        <v>0</v>
      </c>
      <c r="AC231">
        <f t="shared" si="230"/>
        <v>0</v>
      </c>
      <c r="AD231">
        <f t="shared" si="231"/>
        <v>0</v>
      </c>
      <c r="AE231">
        <f t="shared" si="232"/>
        <v>0</v>
      </c>
      <c r="AF231">
        <f t="shared" si="233"/>
        <v>0</v>
      </c>
      <c r="AG231">
        <f t="shared" si="234"/>
        <v>0</v>
      </c>
      <c r="AH231">
        <f t="shared" si="235"/>
        <v>0</v>
      </c>
      <c r="AI231">
        <f t="shared" si="236"/>
        <v>0</v>
      </c>
      <c r="AJ231">
        <f t="shared" si="237"/>
        <v>0</v>
      </c>
      <c r="AK231">
        <f t="shared" si="238"/>
        <v>0</v>
      </c>
      <c r="AL231">
        <f t="shared" si="239"/>
        <v>0</v>
      </c>
      <c r="AM231">
        <f t="shared" si="240"/>
        <v>0</v>
      </c>
      <c r="AN231">
        <f t="shared" si="241"/>
        <v>0</v>
      </c>
      <c r="AO231">
        <f t="shared" si="242"/>
        <v>0</v>
      </c>
      <c r="AP231">
        <f t="shared" si="243"/>
        <v>0</v>
      </c>
      <c r="AQ231">
        <f t="shared" si="244"/>
        <v>0</v>
      </c>
      <c r="AR231">
        <f t="shared" si="245"/>
        <v>0</v>
      </c>
      <c r="AS231">
        <f t="shared" si="246"/>
        <v>0</v>
      </c>
      <c r="AT231">
        <f t="shared" si="247"/>
        <v>0</v>
      </c>
      <c r="AU231">
        <f t="shared" si="248"/>
        <v>0</v>
      </c>
    </row>
    <row r="232" spans="1:51" ht="24.95" customHeight="1" x14ac:dyDescent="0.3">
      <c r="A232" s="7" t="s">
        <v>321</v>
      </c>
      <c r="B232" s="7" t="s">
        <v>322</v>
      </c>
      <c r="C232" s="6" t="s">
        <v>12</v>
      </c>
      <c r="D232" s="8">
        <v>104.5</v>
      </c>
      <c r="E232" s="8"/>
      <c r="F232" s="8"/>
      <c r="G232" s="8"/>
      <c r="H232" s="8"/>
      <c r="I232" s="8"/>
      <c r="J232" s="8"/>
      <c r="K232" s="8"/>
      <c r="L232" s="8"/>
      <c r="M232" s="9"/>
      <c r="O232" t="str">
        <f>""</f>
        <v/>
      </c>
      <c r="P232" s="1" t="s">
        <v>141</v>
      </c>
      <c r="Q232">
        <v>1</v>
      </c>
      <c r="R232">
        <f t="shared" si="219"/>
        <v>0</v>
      </c>
      <c r="S232">
        <f t="shared" si="220"/>
        <v>0</v>
      </c>
      <c r="T232">
        <f t="shared" si="221"/>
        <v>0</v>
      </c>
      <c r="U232">
        <f t="shared" si="222"/>
        <v>0</v>
      </c>
      <c r="V232">
        <f t="shared" si="223"/>
        <v>0</v>
      </c>
      <c r="W232">
        <f t="shared" si="224"/>
        <v>0</v>
      </c>
      <c r="X232">
        <f t="shared" si="225"/>
        <v>0</v>
      </c>
      <c r="Y232">
        <f t="shared" si="226"/>
        <v>0</v>
      </c>
      <c r="Z232">
        <f t="shared" si="227"/>
        <v>0</v>
      </c>
      <c r="AA232">
        <f t="shared" si="228"/>
        <v>0</v>
      </c>
      <c r="AB232">
        <f t="shared" si="229"/>
        <v>0</v>
      </c>
      <c r="AC232">
        <f t="shared" si="230"/>
        <v>0</v>
      </c>
      <c r="AD232">
        <f t="shared" si="231"/>
        <v>0</v>
      </c>
      <c r="AE232">
        <f t="shared" si="232"/>
        <v>0</v>
      </c>
      <c r="AF232">
        <f t="shared" si="233"/>
        <v>0</v>
      </c>
      <c r="AG232">
        <f t="shared" si="234"/>
        <v>0</v>
      </c>
      <c r="AH232">
        <f t="shared" si="235"/>
        <v>0</v>
      </c>
      <c r="AI232">
        <f t="shared" si="236"/>
        <v>0</v>
      </c>
      <c r="AJ232">
        <f t="shared" si="237"/>
        <v>0</v>
      </c>
      <c r="AK232">
        <f t="shared" si="238"/>
        <v>0</v>
      </c>
      <c r="AL232">
        <f t="shared" si="239"/>
        <v>0</v>
      </c>
      <c r="AM232">
        <f t="shared" si="240"/>
        <v>0</v>
      </c>
      <c r="AN232">
        <f t="shared" si="241"/>
        <v>0</v>
      </c>
      <c r="AO232">
        <f t="shared" si="242"/>
        <v>0</v>
      </c>
      <c r="AP232">
        <f t="shared" si="243"/>
        <v>0</v>
      </c>
      <c r="AQ232">
        <f t="shared" si="244"/>
        <v>0</v>
      </c>
      <c r="AR232">
        <f t="shared" si="245"/>
        <v>0</v>
      </c>
      <c r="AS232">
        <f t="shared" si="246"/>
        <v>0</v>
      </c>
      <c r="AT232">
        <f t="shared" si="247"/>
        <v>0</v>
      </c>
      <c r="AU232">
        <f t="shared" si="248"/>
        <v>0</v>
      </c>
    </row>
    <row r="233" spans="1:51" ht="24.95" customHeight="1" x14ac:dyDescent="0.3">
      <c r="A233" s="7" t="s">
        <v>323</v>
      </c>
      <c r="B233" s="7" t="s">
        <v>324</v>
      </c>
      <c r="C233" s="6" t="s">
        <v>16</v>
      </c>
      <c r="D233" s="8">
        <v>2202.4</v>
      </c>
      <c r="E233" s="8"/>
      <c r="F233" s="8"/>
      <c r="G233" s="8"/>
      <c r="H233" s="8"/>
      <c r="I233" s="8"/>
      <c r="J233" s="8"/>
      <c r="K233" s="8"/>
      <c r="L233" s="8"/>
      <c r="M233" s="9"/>
      <c r="O233" t="str">
        <f>""</f>
        <v/>
      </c>
      <c r="P233" s="1" t="s">
        <v>141</v>
      </c>
      <c r="Q233">
        <v>1</v>
      </c>
      <c r="R233">
        <f t="shared" si="219"/>
        <v>0</v>
      </c>
      <c r="S233">
        <f t="shared" si="220"/>
        <v>0</v>
      </c>
      <c r="T233">
        <f t="shared" si="221"/>
        <v>0</v>
      </c>
      <c r="U233">
        <f t="shared" si="222"/>
        <v>0</v>
      </c>
      <c r="V233">
        <f t="shared" si="223"/>
        <v>0</v>
      </c>
      <c r="W233">
        <f t="shared" si="224"/>
        <v>0</v>
      </c>
      <c r="X233">
        <f t="shared" si="225"/>
        <v>0</v>
      </c>
      <c r="Y233">
        <f t="shared" si="226"/>
        <v>0</v>
      </c>
      <c r="Z233">
        <f t="shared" si="227"/>
        <v>0</v>
      </c>
      <c r="AA233">
        <f t="shared" si="228"/>
        <v>0</v>
      </c>
      <c r="AB233">
        <f t="shared" si="229"/>
        <v>0</v>
      </c>
      <c r="AC233">
        <f t="shared" si="230"/>
        <v>0</v>
      </c>
      <c r="AD233">
        <f t="shared" si="231"/>
        <v>0</v>
      </c>
      <c r="AE233">
        <f t="shared" si="232"/>
        <v>0</v>
      </c>
      <c r="AF233">
        <f t="shared" si="233"/>
        <v>0</v>
      </c>
      <c r="AG233">
        <f t="shared" si="234"/>
        <v>0</v>
      </c>
      <c r="AH233">
        <f t="shared" si="235"/>
        <v>0</v>
      </c>
      <c r="AI233">
        <f t="shared" si="236"/>
        <v>0</v>
      </c>
      <c r="AJ233">
        <f t="shared" si="237"/>
        <v>0</v>
      </c>
      <c r="AK233">
        <f t="shared" si="238"/>
        <v>0</v>
      </c>
      <c r="AL233">
        <f t="shared" si="239"/>
        <v>0</v>
      </c>
      <c r="AM233">
        <f t="shared" si="240"/>
        <v>0</v>
      </c>
      <c r="AN233">
        <f t="shared" si="241"/>
        <v>0</v>
      </c>
      <c r="AO233">
        <f t="shared" si="242"/>
        <v>0</v>
      </c>
      <c r="AP233">
        <f t="shared" si="243"/>
        <v>0</v>
      </c>
      <c r="AQ233">
        <f t="shared" si="244"/>
        <v>0</v>
      </c>
      <c r="AR233">
        <f t="shared" si="245"/>
        <v>0</v>
      </c>
      <c r="AS233">
        <f t="shared" si="246"/>
        <v>0</v>
      </c>
      <c r="AT233">
        <f t="shared" si="247"/>
        <v>0</v>
      </c>
      <c r="AU233">
        <f t="shared" si="248"/>
        <v>0</v>
      </c>
      <c r="AY233" s="1" t="s">
        <v>152</v>
      </c>
    </row>
    <row r="234" spans="1:51" ht="24.95" customHeight="1" x14ac:dyDescent="0.3">
      <c r="A234" s="7" t="s">
        <v>81</v>
      </c>
      <c r="B234" s="7" t="s">
        <v>82</v>
      </c>
      <c r="C234" s="6" t="s">
        <v>12</v>
      </c>
      <c r="D234" s="8">
        <v>234.2</v>
      </c>
      <c r="E234" s="8"/>
      <c r="F234" s="8"/>
      <c r="G234" s="8"/>
      <c r="H234" s="8"/>
      <c r="I234" s="8"/>
      <c r="J234" s="8"/>
      <c r="K234" s="8"/>
      <c r="L234" s="8"/>
      <c r="M234" s="9"/>
      <c r="O234" t="str">
        <f>"01"</f>
        <v>01</v>
      </c>
      <c r="P234" s="1" t="s">
        <v>141</v>
      </c>
      <c r="Q234">
        <v>1</v>
      </c>
      <c r="R234">
        <f t="shared" si="219"/>
        <v>0</v>
      </c>
      <c r="S234">
        <f t="shared" si="220"/>
        <v>0</v>
      </c>
      <c r="T234">
        <f t="shared" si="221"/>
        <v>0</v>
      </c>
      <c r="U234">
        <f t="shared" si="222"/>
        <v>0</v>
      </c>
      <c r="V234">
        <f t="shared" si="223"/>
        <v>0</v>
      </c>
      <c r="W234">
        <f t="shared" si="224"/>
        <v>0</v>
      </c>
      <c r="X234">
        <f t="shared" si="225"/>
        <v>0</v>
      </c>
      <c r="Y234">
        <f t="shared" si="226"/>
        <v>0</v>
      </c>
      <c r="Z234">
        <f t="shared" si="227"/>
        <v>0</v>
      </c>
      <c r="AA234">
        <f t="shared" si="228"/>
        <v>0</v>
      </c>
      <c r="AB234">
        <f t="shared" si="229"/>
        <v>0</v>
      </c>
      <c r="AC234">
        <f t="shared" si="230"/>
        <v>0</v>
      </c>
      <c r="AD234">
        <f t="shared" si="231"/>
        <v>0</v>
      </c>
      <c r="AE234">
        <f t="shared" si="232"/>
        <v>0</v>
      </c>
      <c r="AF234">
        <f t="shared" si="233"/>
        <v>0</v>
      </c>
      <c r="AG234">
        <f t="shared" si="234"/>
        <v>0</v>
      </c>
      <c r="AH234">
        <f t="shared" si="235"/>
        <v>0</v>
      </c>
      <c r="AI234">
        <f t="shared" si="236"/>
        <v>0</v>
      </c>
      <c r="AJ234">
        <f t="shared" si="237"/>
        <v>0</v>
      </c>
      <c r="AK234">
        <f t="shared" si="238"/>
        <v>0</v>
      </c>
      <c r="AL234">
        <f t="shared" si="239"/>
        <v>0</v>
      </c>
      <c r="AM234">
        <f t="shared" si="240"/>
        <v>0</v>
      </c>
      <c r="AN234">
        <f t="shared" si="241"/>
        <v>0</v>
      </c>
      <c r="AO234">
        <f t="shared" si="242"/>
        <v>0</v>
      </c>
      <c r="AP234">
        <f t="shared" si="243"/>
        <v>0</v>
      </c>
      <c r="AQ234">
        <f t="shared" si="244"/>
        <v>0</v>
      </c>
      <c r="AR234">
        <f t="shared" si="245"/>
        <v>0</v>
      </c>
      <c r="AS234">
        <f t="shared" si="246"/>
        <v>0</v>
      </c>
      <c r="AT234">
        <f t="shared" si="247"/>
        <v>0</v>
      </c>
      <c r="AU234">
        <f t="shared" si="248"/>
        <v>0</v>
      </c>
      <c r="AY234" s="1" t="s">
        <v>4</v>
      </c>
    </row>
    <row r="235" spans="1:51" ht="24.95" customHeight="1" x14ac:dyDescent="0.3">
      <c r="A235" s="11"/>
      <c r="B235" s="11"/>
      <c r="C235" s="10"/>
      <c r="D235" s="8"/>
      <c r="E235" s="8"/>
      <c r="F235" s="8"/>
      <c r="G235" s="8"/>
      <c r="H235" s="8"/>
      <c r="I235" s="8"/>
      <c r="J235" s="8"/>
      <c r="K235" s="8"/>
      <c r="L235" s="8"/>
      <c r="M235" s="8"/>
    </row>
    <row r="236" spans="1:51" ht="24.95" customHeight="1" x14ac:dyDescent="0.3">
      <c r="A236" s="11"/>
      <c r="B236" s="11"/>
      <c r="C236" s="10"/>
      <c r="D236" s="8"/>
      <c r="E236" s="8"/>
      <c r="F236" s="8"/>
      <c r="G236" s="8"/>
      <c r="H236" s="8"/>
      <c r="I236" s="8"/>
      <c r="J236" s="8"/>
      <c r="K236" s="8"/>
      <c r="L236" s="8"/>
      <c r="M236" s="8"/>
    </row>
    <row r="237" spans="1:51" ht="24.95" customHeight="1" x14ac:dyDescent="0.3">
      <c r="A237" s="11"/>
      <c r="B237" s="11"/>
      <c r="C237" s="10"/>
      <c r="D237" s="8"/>
      <c r="E237" s="8"/>
      <c r="F237" s="8"/>
      <c r="G237" s="8"/>
      <c r="H237" s="8"/>
      <c r="I237" s="8"/>
      <c r="J237" s="8"/>
      <c r="K237" s="8"/>
      <c r="L237" s="8"/>
      <c r="M237" s="8"/>
    </row>
    <row r="238" spans="1:51" ht="24.95" customHeight="1" x14ac:dyDescent="0.3">
      <c r="A238" s="11"/>
      <c r="B238" s="11"/>
      <c r="C238" s="10"/>
      <c r="D238" s="8"/>
      <c r="E238" s="8"/>
      <c r="F238" s="8"/>
      <c r="G238" s="8"/>
      <c r="H238" s="8"/>
      <c r="I238" s="8"/>
      <c r="J238" s="8"/>
      <c r="K238" s="8"/>
      <c r="L238" s="8"/>
      <c r="M238" s="8"/>
    </row>
    <row r="239" spans="1:51" ht="24.95" customHeight="1" x14ac:dyDescent="0.3">
      <c r="A239" s="11"/>
      <c r="B239" s="11"/>
      <c r="C239" s="10"/>
      <c r="D239" s="8"/>
      <c r="E239" s="8"/>
      <c r="F239" s="8"/>
      <c r="G239" s="8"/>
      <c r="H239" s="8"/>
      <c r="I239" s="8"/>
      <c r="J239" s="8"/>
      <c r="K239" s="8"/>
      <c r="L239" s="8"/>
      <c r="M239" s="8"/>
    </row>
    <row r="240" spans="1:51" ht="24.95" customHeight="1" x14ac:dyDescent="0.3">
      <c r="A240" s="11"/>
      <c r="B240" s="11"/>
      <c r="C240" s="10"/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1:51" ht="24.95" customHeight="1" x14ac:dyDescent="0.3">
      <c r="A241" s="11"/>
      <c r="B241" s="11"/>
      <c r="C241" s="10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51" ht="24.95" customHeight="1" x14ac:dyDescent="0.3">
      <c r="A242" s="11"/>
      <c r="B242" s="11"/>
      <c r="C242" s="10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51" ht="24.95" customHeight="1" x14ac:dyDescent="0.3">
      <c r="A243" s="11"/>
      <c r="B243" s="11"/>
      <c r="C243" s="10"/>
      <c r="D243" s="8"/>
      <c r="E243" s="8"/>
      <c r="F243" s="8"/>
      <c r="G243" s="8"/>
      <c r="H243" s="8"/>
      <c r="I243" s="8"/>
      <c r="J243" s="8"/>
      <c r="K243" s="8"/>
      <c r="L243" s="8"/>
      <c r="M243" s="8"/>
    </row>
    <row r="244" spans="1:51" ht="24.95" customHeight="1" x14ac:dyDescent="0.3">
      <c r="A244" s="12" t="s">
        <v>142</v>
      </c>
      <c r="B244" s="13"/>
      <c r="C244" s="14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R244">
        <f t="shared" ref="R244:AY244" si="249">ROUNDDOWN(SUM(R222:R234), 0)</f>
        <v>0</v>
      </c>
      <c r="S244">
        <f t="shared" si="249"/>
        <v>0</v>
      </c>
      <c r="T244">
        <f t="shared" si="249"/>
        <v>0</v>
      </c>
      <c r="U244">
        <f t="shared" si="249"/>
        <v>0</v>
      </c>
      <c r="V244">
        <f t="shared" si="249"/>
        <v>0</v>
      </c>
      <c r="W244">
        <f t="shared" si="249"/>
        <v>0</v>
      </c>
      <c r="X244">
        <f t="shared" si="249"/>
        <v>0</v>
      </c>
      <c r="Y244">
        <f t="shared" si="249"/>
        <v>0</v>
      </c>
      <c r="Z244">
        <f t="shared" si="249"/>
        <v>0</v>
      </c>
      <c r="AA244">
        <f t="shared" si="249"/>
        <v>0</v>
      </c>
      <c r="AB244">
        <f t="shared" si="249"/>
        <v>0</v>
      </c>
      <c r="AC244">
        <f t="shared" si="249"/>
        <v>0</v>
      </c>
      <c r="AD244">
        <f t="shared" si="249"/>
        <v>0</v>
      </c>
      <c r="AE244">
        <f t="shared" si="249"/>
        <v>0</v>
      </c>
      <c r="AF244">
        <f t="shared" si="249"/>
        <v>0</v>
      </c>
      <c r="AG244">
        <f t="shared" si="249"/>
        <v>0</v>
      </c>
      <c r="AH244">
        <f t="shared" si="249"/>
        <v>0</v>
      </c>
      <c r="AI244">
        <f t="shared" si="249"/>
        <v>0</v>
      </c>
      <c r="AJ244">
        <f t="shared" si="249"/>
        <v>0</v>
      </c>
      <c r="AK244">
        <f t="shared" si="249"/>
        <v>0</v>
      </c>
      <c r="AL244">
        <f t="shared" si="249"/>
        <v>0</v>
      </c>
      <c r="AM244">
        <f t="shared" si="249"/>
        <v>0</v>
      </c>
      <c r="AN244">
        <f t="shared" si="249"/>
        <v>0</v>
      </c>
      <c r="AO244">
        <f t="shared" si="249"/>
        <v>0</v>
      </c>
      <c r="AP244">
        <f t="shared" si="249"/>
        <v>0</v>
      </c>
      <c r="AQ244">
        <f t="shared" si="249"/>
        <v>0</v>
      </c>
      <c r="AR244">
        <f t="shared" si="249"/>
        <v>0</v>
      </c>
      <c r="AS244">
        <f t="shared" si="249"/>
        <v>0</v>
      </c>
      <c r="AT244">
        <f t="shared" si="249"/>
        <v>0</v>
      </c>
      <c r="AU244">
        <f t="shared" si="249"/>
        <v>0</v>
      </c>
      <c r="AV244">
        <f t="shared" si="249"/>
        <v>0</v>
      </c>
      <c r="AW244">
        <f t="shared" si="249"/>
        <v>0</v>
      </c>
      <c r="AX244">
        <f t="shared" si="249"/>
        <v>0</v>
      </c>
      <c r="AY244">
        <f t="shared" si="249"/>
        <v>0</v>
      </c>
    </row>
    <row r="245" spans="1:51" ht="24.95" customHeight="1" x14ac:dyDescent="0.3">
      <c r="A245" s="20" t="s">
        <v>411</v>
      </c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51" ht="24.95" customHeight="1" x14ac:dyDescent="0.3">
      <c r="A246" s="7" t="s">
        <v>325</v>
      </c>
      <c r="B246" s="7" t="s">
        <v>326</v>
      </c>
      <c r="C246" s="6" t="s">
        <v>12</v>
      </c>
      <c r="D246" s="8">
        <v>3.2</v>
      </c>
      <c r="E246" s="8"/>
      <c r="F246" s="8"/>
      <c r="G246" s="8"/>
      <c r="H246" s="8"/>
      <c r="I246" s="8"/>
      <c r="J246" s="8"/>
      <c r="K246" s="8"/>
      <c r="L246" s="8"/>
      <c r="M246" s="9"/>
      <c r="O246" t="str">
        <f>"01"</f>
        <v>01</v>
      </c>
      <c r="P246" s="1" t="s">
        <v>141</v>
      </c>
      <c r="Q246">
        <v>1</v>
      </c>
      <c r="R246">
        <f t="shared" ref="R246:R253" si="250">IF(P246="기계경비", J246, 0)</f>
        <v>0</v>
      </c>
      <c r="S246">
        <f t="shared" ref="S246:S253" si="251">IF(P246="운반비", L246, 0)</f>
        <v>0</v>
      </c>
      <c r="T246">
        <f t="shared" ref="T246:T253" si="252">IF(P246="작업부산물", F246, 0)</f>
        <v>0</v>
      </c>
      <c r="U246">
        <f t="shared" ref="U246:U253" si="253">IF(P246="관급", F246, 0)</f>
        <v>0</v>
      </c>
      <c r="V246">
        <f t="shared" ref="V246:V253" si="254">IF(P246="외주비", J246, 0)</f>
        <v>0</v>
      </c>
      <c r="W246">
        <f t="shared" ref="W246:W253" si="255">IF(P246="장비비", J246, 0)</f>
        <v>0</v>
      </c>
      <c r="X246">
        <f t="shared" ref="X246:X253" si="256">IF(P246="폐기물처리비", L246, 0)</f>
        <v>0</v>
      </c>
      <c r="Y246">
        <f t="shared" ref="Y246:Y253" si="257">IF(P246="가설비", J246, 0)</f>
        <v>0</v>
      </c>
      <c r="Z246">
        <f t="shared" ref="Z246:Z253" si="258">IF(P246="잡비제외분", F246, 0)</f>
        <v>0</v>
      </c>
      <c r="AA246">
        <f t="shared" ref="AA246:AA253" si="259">IF(P246="사급자재대", L246, 0)</f>
        <v>0</v>
      </c>
      <c r="AB246">
        <f t="shared" ref="AB246:AB253" si="260">IF(P246="관급자재대", L246, 0)</f>
        <v>0</v>
      </c>
      <c r="AC246">
        <f t="shared" ref="AC246:AC253" si="261">IF(P246="관급자재비(도급자설치)", L246, 0)</f>
        <v>0</v>
      </c>
      <c r="AD246">
        <f t="shared" ref="AD246:AD253" si="262">IF(P246="관급자재비(관급자설치)", L246, 0)</f>
        <v>0</v>
      </c>
      <c r="AE246">
        <f t="shared" ref="AE246:AE253" si="263">IF(P246="품질관리비", L246, 0)</f>
        <v>0</v>
      </c>
      <c r="AF246">
        <f t="shared" ref="AF246:AF253" si="264">IF(P246="미확정설계공정(PS)", L246, 0)</f>
        <v>0</v>
      </c>
      <c r="AG246">
        <f t="shared" ref="AG246:AG253" si="265">IF(P246="건설기술진흥법안전관리비", L246, 0)</f>
        <v>0</v>
      </c>
      <c r="AH246">
        <f t="shared" ref="AH246:AH253" si="266">IF(P246="지정폐기물처리비", L246, 0)</f>
        <v>0</v>
      </c>
      <c r="AI246">
        <f t="shared" ref="AI246:AI253" si="267">IF(P246="사용자항목7", L246, 0)</f>
        <v>0</v>
      </c>
      <c r="AJ246">
        <f t="shared" ref="AJ246:AJ253" si="268">IF(P246="사용자항목8", L246, 0)</f>
        <v>0</v>
      </c>
      <c r="AK246">
        <f t="shared" ref="AK246:AK253" si="269">IF(P246="사용자항목9", L246, 0)</f>
        <v>0</v>
      </c>
      <c r="AL246">
        <f t="shared" ref="AL246:AL253" si="270">IF(P246="사용자항목10", L246, 0)</f>
        <v>0</v>
      </c>
      <c r="AM246">
        <f t="shared" ref="AM246:AM253" si="271">IF(P246="사용자항목11", L246, 0)</f>
        <v>0</v>
      </c>
      <c r="AN246">
        <f t="shared" ref="AN246:AN253" si="272">IF(P246="사용자항목12", L246, 0)</f>
        <v>0</v>
      </c>
      <c r="AO246">
        <f t="shared" ref="AO246:AO253" si="273">IF(P246="사용자항목13", L246, 0)</f>
        <v>0</v>
      </c>
      <c r="AP246">
        <f t="shared" ref="AP246:AP253" si="274">IF(P246="사용자항목14", L246, 0)</f>
        <v>0</v>
      </c>
      <c r="AQ246">
        <f t="shared" ref="AQ246:AQ253" si="275">IF(P246="사용자항목15", L246, 0)</f>
        <v>0</v>
      </c>
      <c r="AR246">
        <f t="shared" ref="AR246:AR253" si="276">IF(P246="사용자항목16", L246, 0)</f>
        <v>0</v>
      </c>
      <c r="AS246">
        <f t="shared" ref="AS246:AS253" si="277">IF(P246="사용자항목17", L246, 0)</f>
        <v>0</v>
      </c>
      <c r="AT246">
        <f t="shared" ref="AT246:AT253" si="278">IF(P246="사용자항목18", L246, 0)</f>
        <v>0</v>
      </c>
      <c r="AU246">
        <f t="shared" ref="AU246:AU253" si="279">IF(P246="사용자항목19", L246, 0)</f>
        <v>0</v>
      </c>
      <c r="AY246" s="1" t="s">
        <v>143</v>
      </c>
    </row>
    <row r="247" spans="1:51" ht="24.95" customHeight="1" x14ac:dyDescent="0.3">
      <c r="A247" s="7" t="s">
        <v>325</v>
      </c>
      <c r="B247" s="7" t="s">
        <v>327</v>
      </c>
      <c r="C247" s="6" t="s">
        <v>12</v>
      </c>
      <c r="D247" s="8">
        <v>1.9</v>
      </c>
      <c r="E247" s="8"/>
      <c r="F247" s="8"/>
      <c r="G247" s="8"/>
      <c r="H247" s="8"/>
      <c r="I247" s="8"/>
      <c r="J247" s="8"/>
      <c r="K247" s="8"/>
      <c r="L247" s="8"/>
      <c r="M247" s="9"/>
      <c r="O247" t="str">
        <f>""</f>
        <v/>
      </c>
      <c r="P247" s="1" t="s">
        <v>141</v>
      </c>
      <c r="Q247">
        <v>1</v>
      </c>
      <c r="R247">
        <f t="shared" si="250"/>
        <v>0</v>
      </c>
      <c r="S247">
        <f t="shared" si="251"/>
        <v>0</v>
      </c>
      <c r="T247">
        <f t="shared" si="252"/>
        <v>0</v>
      </c>
      <c r="U247">
        <f t="shared" si="253"/>
        <v>0</v>
      </c>
      <c r="V247">
        <f t="shared" si="254"/>
        <v>0</v>
      </c>
      <c r="W247">
        <f t="shared" si="255"/>
        <v>0</v>
      </c>
      <c r="X247">
        <f t="shared" si="256"/>
        <v>0</v>
      </c>
      <c r="Y247">
        <f t="shared" si="257"/>
        <v>0</v>
      </c>
      <c r="Z247">
        <f t="shared" si="258"/>
        <v>0</v>
      </c>
      <c r="AA247">
        <f t="shared" si="259"/>
        <v>0</v>
      </c>
      <c r="AB247">
        <f t="shared" si="260"/>
        <v>0</v>
      </c>
      <c r="AC247">
        <f t="shared" si="261"/>
        <v>0</v>
      </c>
      <c r="AD247">
        <f t="shared" si="262"/>
        <v>0</v>
      </c>
      <c r="AE247">
        <f t="shared" si="263"/>
        <v>0</v>
      </c>
      <c r="AF247">
        <f t="shared" si="264"/>
        <v>0</v>
      </c>
      <c r="AG247">
        <f t="shared" si="265"/>
        <v>0</v>
      </c>
      <c r="AH247">
        <f t="shared" si="266"/>
        <v>0</v>
      </c>
      <c r="AI247">
        <f t="shared" si="267"/>
        <v>0</v>
      </c>
      <c r="AJ247">
        <f t="shared" si="268"/>
        <v>0</v>
      </c>
      <c r="AK247">
        <f t="shared" si="269"/>
        <v>0</v>
      </c>
      <c r="AL247">
        <f t="shared" si="270"/>
        <v>0</v>
      </c>
      <c r="AM247">
        <f t="shared" si="271"/>
        <v>0</v>
      </c>
      <c r="AN247">
        <f t="shared" si="272"/>
        <v>0</v>
      </c>
      <c r="AO247">
        <f t="shared" si="273"/>
        <v>0</v>
      </c>
      <c r="AP247">
        <f t="shared" si="274"/>
        <v>0</v>
      </c>
      <c r="AQ247">
        <f t="shared" si="275"/>
        <v>0</v>
      </c>
      <c r="AR247">
        <f t="shared" si="276"/>
        <v>0</v>
      </c>
      <c r="AS247">
        <f t="shared" si="277"/>
        <v>0</v>
      </c>
      <c r="AT247">
        <f t="shared" si="278"/>
        <v>0</v>
      </c>
      <c r="AU247">
        <f t="shared" si="279"/>
        <v>0</v>
      </c>
      <c r="AY247" s="1" t="s">
        <v>152</v>
      </c>
    </row>
    <row r="248" spans="1:51" ht="24.95" customHeight="1" x14ac:dyDescent="0.3">
      <c r="A248" s="7" t="s">
        <v>328</v>
      </c>
      <c r="B248" s="7" t="s">
        <v>329</v>
      </c>
      <c r="C248" s="6" t="s">
        <v>12</v>
      </c>
      <c r="D248" s="8">
        <v>147.5</v>
      </c>
      <c r="E248" s="8"/>
      <c r="F248" s="8"/>
      <c r="G248" s="8"/>
      <c r="H248" s="8"/>
      <c r="I248" s="8"/>
      <c r="J248" s="8"/>
      <c r="K248" s="8"/>
      <c r="L248" s="8"/>
      <c r="M248" s="9"/>
      <c r="O248" t="str">
        <f>""</f>
        <v/>
      </c>
      <c r="P248" s="1" t="s">
        <v>141</v>
      </c>
      <c r="Q248">
        <v>1</v>
      </c>
      <c r="R248">
        <f t="shared" si="250"/>
        <v>0</v>
      </c>
      <c r="S248">
        <f t="shared" si="251"/>
        <v>0</v>
      </c>
      <c r="T248">
        <f t="shared" si="252"/>
        <v>0</v>
      </c>
      <c r="U248">
        <f t="shared" si="253"/>
        <v>0</v>
      </c>
      <c r="V248">
        <f t="shared" si="254"/>
        <v>0</v>
      </c>
      <c r="W248">
        <f t="shared" si="255"/>
        <v>0</v>
      </c>
      <c r="X248">
        <f t="shared" si="256"/>
        <v>0</v>
      </c>
      <c r="Y248">
        <f t="shared" si="257"/>
        <v>0</v>
      </c>
      <c r="Z248">
        <f t="shared" si="258"/>
        <v>0</v>
      </c>
      <c r="AA248">
        <f t="shared" si="259"/>
        <v>0</v>
      </c>
      <c r="AB248">
        <f t="shared" si="260"/>
        <v>0</v>
      </c>
      <c r="AC248">
        <f t="shared" si="261"/>
        <v>0</v>
      </c>
      <c r="AD248">
        <f t="shared" si="262"/>
        <v>0</v>
      </c>
      <c r="AE248">
        <f t="shared" si="263"/>
        <v>0</v>
      </c>
      <c r="AF248">
        <f t="shared" si="264"/>
        <v>0</v>
      </c>
      <c r="AG248">
        <f t="shared" si="265"/>
        <v>0</v>
      </c>
      <c r="AH248">
        <f t="shared" si="266"/>
        <v>0</v>
      </c>
      <c r="AI248">
        <f t="shared" si="267"/>
        <v>0</v>
      </c>
      <c r="AJ248">
        <f t="shared" si="268"/>
        <v>0</v>
      </c>
      <c r="AK248">
        <f t="shared" si="269"/>
        <v>0</v>
      </c>
      <c r="AL248">
        <f t="shared" si="270"/>
        <v>0</v>
      </c>
      <c r="AM248">
        <f t="shared" si="271"/>
        <v>0</v>
      </c>
      <c r="AN248">
        <f t="shared" si="272"/>
        <v>0</v>
      </c>
      <c r="AO248">
        <f t="shared" si="273"/>
        <v>0</v>
      </c>
      <c r="AP248">
        <f t="shared" si="274"/>
        <v>0</v>
      </c>
      <c r="AQ248">
        <f t="shared" si="275"/>
        <v>0</v>
      </c>
      <c r="AR248">
        <f t="shared" si="276"/>
        <v>0</v>
      </c>
      <c r="AS248">
        <f t="shared" si="277"/>
        <v>0</v>
      </c>
      <c r="AT248">
        <f t="shared" si="278"/>
        <v>0</v>
      </c>
      <c r="AU248">
        <f t="shared" si="279"/>
        <v>0</v>
      </c>
      <c r="AY248" s="1" t="s">
        <v>152</v>
      </c>
    </row>
    <row r="249" spans="1:51" ht="24.95" customHeight="1" x14ac:dyDescent="0.3">
      <c r="A249" s="7" t="s">
        <v>328</v>
      </c>
      <c r="B249" s="7" t="s">
        <v>330</v>
      </c>
      <c r="C249" s="6" t="s">
        <v>12</v>
      </c>
      <c r="D249" s="8">
        <v>49.3</v>
      </c>
      <c r="E249" s="8"/>
      <c r="F249" s="8"/>
      <c r="G249" s="8"/>
      <c r="H249" s="8"/>
      <c r="I249" s="8"/>
      <c r="J249" s="8"/>
      <c r="K249" s="8"/>
      <c r="L249" s="8"/>
      <c r="M249" s="9"/>
      <c r="O249" t="str">
        <f>""</f>
        <v/>
      </c>
      <c r="P249" s="1" t="s">
        <v>141</v>
      </c>
      <c r="Q249">
        <v>1</v>
      </c>
      <c r="R249">
        <f t="shared" si="250"/>
        <v>0</v>
      </c>
      <c r="S249">
        <f t="shared" si="251"/>
        <v>0</v>
      </c>
      <c r="T249">
        <f t="shared" si="252"/>
        <v>0</v>
      </c>
      <c r="U249">
        <f t="shared" si="253"/>
        <v>0</v>
      </c>
      <c r="V249">
        <f t="shared" si="254"/>
        <v>0</v>
      </c>
      <c r="W249">
        <f t="shared" si="255"/>
        <v>0</v>
      </c>
      <c r="X249">
        <f t="shared" si="256"/>
        <v>0</v>
      </c>
      <c r="Y249">
        <f t="shared" si="257"/>
        <v>0</v>
      </c>
      <c r="Z249">
        <f t="shared" si="258"/>
        <v>0</v>
      </c>
      <c r="AA249">
        <f t="shared" si="259"/>
        <v>0</v>
      </c>
      <c r="AB249">
        <f t="shared" si="260"/>
        <v>0</v>
      </c>
      <c r="AC249">
        <f t="shared" si="261"/>
        <v>0</v>
      </c>
      <c r="AD249">
        <f t="shared" si="262"/>
        <v>0</v>
      </c>
      <c r="AE249">
        <f t="shared" si="263"/>
        <v>0</v>
      </c>
      <c r="AF249">
        <f t="shared" si="264"/>
        <v>0</v>
      </c>
      <c r="AG249">
        <f t="shared" si="265"/>
        <v>0</v>
      </c>
      <c r="AH249">
        <f t="shared" si="266"/>
        <v>0</v>
      </c>
      <c r="AI249">
        <f t="shared" si="267"/>
        <v>0</v>
      </c>
      <c r="AJ249">
        <f t="shared" si="268"/>
        <v>0</v>
      </c>
      <c r="AK249">
        <f t="shared" si="269"/>
        <v>0</v>
      </c>
      <c r="AL249">
        <f t="shared" si="270"/>
        <v>0</v>
      </c>
      <c r="AM249">
        <f t="shared" si="271"/>
        <v>0</v>
      </c>
      <c r="AN249">
        <f t="shared" si="272"/>
        <v>0</v>
      </c>
      <c r="AO249">
        <f t="shared" si="273"/>
        <v>0</v>
      </c>
      <c r="AP249">
        <f t="shared" si="274"/>
        <v>0</v>
      </c>
      <c r="AQ249">
        <f t="shared" si="275"/>
        <v>0</v>
      </c>
      <c r="AR249">
        <f t="shared" si="276"/>
        <v>0</v>
      </c>
      <c r="AS249">
        <f t="shared" si="277"/>
        <v>0</v>
      </c>
      <c r="AT249">
        <f t="shared" si="278"/>
        <v>0</v>
      </c>
      <c r="AU249">
        <f t="shared" si="279"/>
        <v>0</v>
      </c>
      <c r="AY249" s="1" t="s">
        <v>152</v>
      </c>
    </row>
    <row r="250" spans="1:51" ht="24.95" customHeight="1" x14ac:dyDescent="0.3">
      <c r="A250" s="7" t="s">
        <v>328</v>
      </c>
      <c r="B250" s="7" t="s">
        <v>331</v>
      </c>
      <c r="C250" s="6" t="s">
        <v>12</v>
      </c>
      <c r="D250" s="8">
        <v>7.3</v>
      </c>
      <c r="E250" s="8"/>
      <c r="F250" s="8"/>
      <c r="G250" s="8"/>
      <c r="H250" s="8"/>
      <c r="I250" s="8"/>
      <c r="J250" s="8"/>
      <c r="K250" s="8"/>
      <c r="L250" s="8"/>
      <c r="M250" s="9"/>
      <c r="O250" t="str">
        <f>""</f>
        <v/>
      </c>
      <c r="P250" s="1" t="s">
        <v>141</v>
      </c>
      <c r="Q250">
        <v>1</v>
      </c>
      <c r="R250">
        <f t="shared" si="250"/>
        <v>0</v>
      </c>
      <c r="S250">
        <f t="shared" si="251"/>
        <v>0</v>
      </c>
      <c r="T250">
        <f t="shared" si="252"/>
        <v>0</v>
      </c>
      <c r="U250">
        <f t="shared" si="253"/>
        <v>0</v>
      </c>
      <c r="V250">
        <f t="shared" si="254"/>
        <v>0</v>
      </c>
      <c r="W250">
        <f t="shared" si="255"/>
        <v>0</v>
      </c>
      <c r="X250">
        <f t="shared" si="256"/>
        <v>0</v>
      </c>
      <c r="Y250">
        <f t="shared" si="257"/>
        <v>0</v>
      </c>
      <c r="Z250">
        <f t="shared" si="258"/>
        <v>0</v>
      </c>
      <c r="AA250">
        <f t="shared" si="259"/>
        <v>0</v>
      </c>
      <c r="AB250">
        <f t="shared" si="260"/>
        <v>0</v>
      </c>
      <c r="AC250">
        <f t="shared" si="261"/>
        <v>0</v>
      </c>
      <c r="AD250">
        <f t="shared" si="262"/>
        <v>0</v>
      </c>
      <c r="AE250">
        <f t="shared" si="263"/>
        <v>0</v>
      </c>
      <c r="AF250">
        <f t="shared" si="264"/>
        <v>0</v>
      </c>
      <c r="AG250">
        <f t="shared" si="265"/>
        <v>0</v>
      </c>
      <c r="AH250">
        <f t="shared" si="266"/>
        <v>0</v>
      </c>
      <c r="AI250">
        <f t="shared" si="267"/>
        <v>0</v>
      </c>
      <c r="AJ250">
        <f t="shared" si="268"/>
        <v>0</v>
      </c>
      <c r="AK250">
        <f t="shared" si="269"/>
        <v>0</v>
      </c>
      <c r="AL250">
        <f t="shared" si="270"/>
        <v>0</v>
      </c>
      <c r="AM250">
        <f t="shared" si="271"/>
        <v>0</v>
      </c>
      <c r="AN250">
        <f t="shared" si="272"/>
        <v>0</v>
      </c>
      <c r="AO250">
        <f t="shared" si="273"/>
        <v>0</v>
      </c>
      <c r="AP250">
        <f t="shared" si="274"/>
        <v>0</v>
      </c>
      <c r="AQ250">
        <f t="shared" si="275"/>
        <v>0</v>
      </c>
      <c r="AR250">
        <f t="shared" si="276"/>
        <v>0</v>
      </c>
      <c r="AS250">
        <f t="shared" si="277"/>
        <v>0</v>
      </c>
      <c r="AT250">
        <f t="shared" si="278"/>
        <v>0</v>
      </c>
      <c r="AU250">
        <f t="shared" si="279"/>
        <v>0</v>
      </c>
      <c r="AY250" s="1" t="s">
        <v>152</v>
      </c>
    </row>
    <row r="251" spans="1:51" ht="24.95" customHeight="1" x14ac:dyDescent="0.3">
      <c r="A251" s="7" t="s">
        <v>332</v>
      </c>
      <c r="B251" s="7" t="s">
        <v>333</v>
      </c>
      <c r="C251" s="6" t="s">
        <v>12</v>
      </c>
      <c r="D251" s="8">
        <v>2.4</v>
      </c>
      <c r="E251" s="8"/>
      <c r="F251" s="8"/>
      <c r="G251" s="8"/>
      <c r="H251" s="8"/>
      <c r="I251" s="8"/>
      <c r="J251" s="8"/>
      <c r="K251" s="8"/>
      <c r="L251" s="8"/>
      <c r="M251" s="9"/>
      <c r="O251" t="str">
        <f>""</f>
        <v/>
      </c>
      <c r="P251" s="1" t="s">
        <v>141</v>
      </c>
      <c r="Q251">
        <v>1</v>
      </c>
      <c r="R251">
        <f t="shared" si="250"/>
        <v>0</v>
      </c>
      <c r="S251">
        <f t="shared" si="251"/>
        <v>0</v>
      </c>
      <c r="T251">
        <f t="shared" si="252"/>
        <v>0</v>
      </c>
      <c r="U251">
        <f t="shared" si="253"/>
        <v>0</v>
      </c>
      <c r="V251">
        <f t="shared" si="254"/>
        <v>0</v>
      </c>
      <c r="W251">
        <f t="shared" si="255"/>
        <v>0</v>
      </c>
      <c r="X251">
        <f t="shared" si="256"/>
        <v>0</v>
      </c>
      <c r="Y251">
        <f t="shared" si="257"/>
        <v>0</v>
      </c>
      <c r="Z251">
        <f t="shared" si="258"/>
        <v>0</v>
      </c>
      <c r="AA251">
        <f t="shared" si="259"/>
        <v>0</v>
      </c>
      <c r="AB251">
        <f t="shared" si="260"/>
        <v>0</v>
      </c>
      <c r="AC251">
        <f t="shared" si="261"/>
        <v>0</v>
      </c>
      <c r="AD251">
        <f t="shared" si="262"/>
        <v>0</v>
      </c>
      <c r="AE251">
        <f t="shared" si="263"/>
        <v>0</v>
      </c>
      <c r="AF251">
        <f t="shared" si="264"/>
        <v>0</v>
      </c>
      <c r="AG251">
        <f t="shared" si="265"/>
        <v>0</v>
      </c>
      <c r="AH251">
        <f t="shared" si="266"/>
        <v>0</v>
      </c>
      <c r="AI251">
        <f t="shared" si="267"/>
        <v>0</v>
      </c>
      <c r="AJ251">
        <f t="shared" si="268"/>
        <v>0</v>
      </c>
      <c r="AK251">
        <f t="shared" si="269"/>
        <v>0</v>
      </c>
      <c r="AL251">
        <f t="shared" si="270"/>
        <v>0</v>
      </c>
      <c r="AM251">
        <f t="shared" si="271"/>
        <v>0</v>
      </c>
      <c r="AN251">
        <f t="shared" si="272"/>
        <v>0</v>
      </c>
      <c r="AO251">
        <f t="shared" si="273"/>
        <v>0</v>
      </c>
      <c r="AP251">
        <f t="shared" si="274"/>
        <v>0</v>
      </c>
      <c r="AQ251">
        <f t="shared" si="275"/>
        <v>0</v>
      </c>
      <c r="AR251">
        <f t="shared" si="276"/>
        <v>0</v>
      </c>
      <c r="AS251">
        <f t="shared" si="277"/>
        <v>0</v>
      </c>
      <c r="AT251">
        <f t="shared" si="278"/>
        <v>0</v>
      </c>
      <c r="AU251">
        <f t="shared" si="279"/>
        <v>0</v>
      </c>
      <c r="AY251" s="1" t="s">
        <v>152</v>
      </c>
    </row>
    <row r="252" spans="1:51" ht="24.95" customHeight="1" x14ac:dyDescent="0.3">
      <c r="A252" s="7" t="s">
        <v>58</v>
      </c>
      <c r="B252" s="7" t="s">
        <v>59</v>
      </c>
      <c r="C252" s="6" t="s">
        <v>55</v>
      </c>
      <c r="D252" s="8">
        <v>4</v>
      </c>
      <c r="E252" s="8"/>
      <c r="F252" s="8"/>
      <c r="G252" s="8"/>
      <c r="H252" s="8"/>
      <c r="I252" s="8"/>
      <c r="J252" s="8"/>
      <c r="K252" s="8"/>
      <c r="L252" s="9"/>
      <c r="M252" s="9"/>
      <c r="O252" t="str">
        <f>"01"</f>
        <v>01</v>
      </c>
      <c r="P252" s="1" t="s">
        <v>141</v>
      </c>
      <c r="Q252">
        <v>1</v>
      </c>
      <c r="R252">
        <f t="shared" si="250"/>
        <v>0</v>
      </c>
      <c r="S252">
        <f t="shared" si="251"/>
        <v>0</v>
      </c>
      <c r="T252">
        <f t="shared" si="252"/>
        <v>0</v>
      </c>
      <c r="U252">
        <f t="shared" si="253"/>
        <v>0</v>
      </c>
      <c r="V252">
        <f t="shared" si="254"/>
        <v>0</v>
      </c>
      <c r="W252">
        <f t="shared" si="255"/>
        <v>0</v>
      </c>
      <c r="X252">
        <f t="shared" si="256"/>
        <v>0</v>
      </c>
      <c r="Y252">
        <f t="shared" si="257"/>
        <v>0</v>
      </c>
      <c r="Z252">
        <f t="shared" si="258"/>
        <v>0</v>
      </c>
      <c r="AA252">
        <f t="shared" si="259"/>
        <v>0</v>
      </c>
      <c r="AB252">
        <f t="shared" si="260"/>
        <v>0</v>
      </c>
      <c r="AC252">
        <f t="shared" si="261"/>
        <v>0</v>
      </c>
      <c r="AD252">
        <f t="shared" si="262"/>
        <v>0</v>
      </c>
      <c r="AE252">
        <f t="shared" si="263"/>
        <v>0</v>
      </c>
      <c r="AF252">
        <f t="shared" si="264"/>
        <v>0</v>
      </c>
      <c r="AG252">
        <f t="shared" si="265"/>
        <v>0</v>
      </c>
      <c r="AH252">
        <f t="shared" si="266"/>
        <v>0</v>
      </c>
      <c r="AI252">
        <f t="shared" si="267"/>
        <v>0</v>
      </c>
      <c r="AJ252">
        <f t="shared" si="268"/>
        <v>0</v>
      </c>
      <c r="AK252">
        <f t="shared" si="269"/>
        <v>0</v>
      </c>
      <c r="AL252">
        <f t="shared" si="270"/>
        <v>0</v>
      </c>
      <c r="AM252">
        <f t="shared" si="271"/>
        <v>0</v>
      </c>
      <c r="AN252">
        <f t="shared" si="272"/>
        <v>0</v>
      </c>
      <c r="AO252">
        <f t="shared" si="273"/>
        <v>0</v>
      </c>
      <c r="AP252">
        <f t="shared" si="274"/>
        <v>0</v>
      </c>
      <c r="AQ252">
        <f t="shared" si="275"/>
        <v>0</v>
      </c>
      <c r="AR252">
        <f t="shared" si="276"/>
        <v>0</v>
      </c>
      <c r="AS252">
        <f t="shared" si="277"/>
        <v>0</v>
      </c>
      <c r="AT252">
        <f t="shared" si="278"/>
        <v>0</v>
      </c>
      <c r="AU252">
        <f t="shared" si="279"/>
        <v>0</v>
      </c>
      <c r="AY252" s="1" t="s">
        <v>60</v>
      </c>
    </row>
    <row r="253" spans="1:51" ht="24.95" customHeight="1" x14ac:dyDescent="0.3">
      <c r="A253" s="7" t="s">
        <v>53</v>
      </c>
      <c r="B253" s="7" t="s">
        <v>54</v>
      </c>
      <c r="C253" s="6" t="s">
        <v>55</v>
      </c>
      <c r="D253" s="8">
        <v>1</v>
      </c>
      <c r="E253" s="8"/>
      <c r="F253" s="8"/>
      <c r="G253" s="8"/>
      <c r="H253" s="8"/>
      <c r="I253" s="8"/>
      <c r="J253" s="8"/>
      <c r="K253" s="8"/>
      <c r="L253" s="8"/>
      <c r="M253" s="9"/>
      <c r="O253" t="str">
        <f>"01"</f>
        <v>01</v>
      </c>
      <c r="P253" s="1" t="s">
        <v>141</v>
      </c>
      <c r="Q253">
        <v>1</v>
      </c>
      <c r="R253">
        <f t="shared" si="250"/>
        <v>0</v>
      </c>
      <c r="S253">
        <f t="shared" si="251"/>
        <v>0</v>
      </c>
      <c r="T253">
        <f t="shared" si="252"/>
        <v>0</v>
      </c>
      <c r="U253">
        <f t="shared" si="253"/>
        <v>0</v>
      </c>
      <c r="V253">
        <f t="shared" si="254"/>
        <v>0</v>
      </c>
      <c r="W253">
        <f t="shared" si="255"/>
        <v>0</v>
      </c>
      <c r="X253">
        <f t="shared" si="256"/>
        <v>0</v>
      </c>
      <c r="Y253">
        <f t="shared" si="257"/>
        <v>0</v>
      </c>
      <c r="Z253">
        <f t="shared" si="258"/>
        <v>0</v>
      </c>
      <c r="AA253">
        <f t="shared" si="259"/>
        <v>0</v>
      </c>
      <c r="AB253">
        <f t="shared" si="260"/>
        <v>0</v>
      </c>
      <c r="AC253">
        <f t="shared" si="261"/>
        <v>0</v>
      </c>
      <c r="AD253">
        <f t="shared" si="262"/>
        <v>0</v>
      </c>
      <c r="AE253">
        <f t="shared" si="263"/>
        <v>0</v>
      </c>
      <c r="AF253">
        <f t="shared" si="264"/>
        <v>0</v>
      </c>
      <c r="AG253">
        <f t="shared" si="265"/>
        <v>0</v>
      </c>
      <c r="AH253">
        <f t="shared" si="266"/>
        <v>0</v>
      </c>
      <c r="AI253">
        <f t="shared" si="267"/>
        <v>0</v>
      </c>
      <c r="AJ253">
        <f t="shared" si="268"/>
        <v>0</v>
      </c>
      <c r="AK253">
        <f t="shared" si="269"/>
        <v>0</v>
      </c>
      <c r="AL253">
        <f t="shared" si="270"/>
        <v>0</v>
      </c>
      <c r="AM253">
        <f t="shared" si="271"/>
        <v>0</v>
      </c>
      <c r="AN253">
        <f t="shared" si="272"/>
        <v>0</v>
      </c>
      <c r="AO253">
        <f t="shared" si="273"/>
        <v>0</v>
      </c>
      <c r="AP253">
        <f t="shared" si="274"/>
        <v>0</v>
      </c>
      <c r="AQ253">
        <f t="shared" si="275"/>
        <v>0</v>
      </c>
      <c r="AR253">
        <f t="shared" si="276"/>
        <v>0</v>
      </c>
      <c r="AS253">
        <f t="shared" si="277"/>
        <v>0</v>
      </c>
      <c r="AT253">
        <f t="shared" si="278"/>
        <v>0</v>
      </c>
      <c r="AU253">
        <f t="shared" si="279"/>
        <v>0</v>
      </c>
      <c r="AY253" s="1" t="s">
        <v>23</v>
      </c>
    </row>
    <row r="254" spans="1:51" ht="24.95" customHeight="1" x14ac:dyDescent="0.3">
      <c r="A254" s="11"/>
      <c r="B254" s="11"/>
      <c r="C254" s="10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51" ht="24.95" customHeight="1" x14ac:dyDescent="0.3">
      <c r="A255" s="11"/>
      <c r="B255" s="11"/>
      <c r="C255" s="10"/>
      <c r="D255" s="8"/>
      <c r="E255" s="8"/>
      <c r="F255" s="8"/>
      <c r="G255" s="8"/>
      <c r="H255" s="8"/>
      <c r="I255" s="8"/>
      <c r="J255" s="8"/>
      <c r="K255" s="8"/>
      <c r="L255" s="8"/>
      <c r="M255" s="8"/>
    </row>
    <row r="256" spans="1:51" ht="24.95" customHeight="1" x14ac:dyDescent="0.3">
      <c r="A256" s="11"/>
      <c r="B256" s="11"/>
      <c r="C256" s="10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51" ht="24.95" customHeight="1" x14ac:dyDescent="0.3">
      <c r="A257" s="11"/>
      <c r="B257" s="11"/>
      <c r="C257" s="10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51" ht="24.95" customHeight="1" x14ac:dyDescent="0.3">
      <c r="A258" s="11"/>
      <c r="B258" s="11"/>
      <c r="C258" s="10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51" ht="24.95" customHeight="1" x14ac:dyDescent="0.3">
      <c r="A259" s="11"/>
      <c r="B259" s="11"/>
      <c r="C259" s="10"/>
      <c r="D259" s="8"/>
      <c r="E259" s="8"/>
      <c r="F259" s="8"/>
      <c r="G259" s="8"/>
      <c r="H259" s="8"/>
      <c r="I259" s="8"/>
      <c r="J259" s="8"/>
      <c r="K259" s="8"/>
      <c r="L259" s="8"/>
      <c r="M259" s="8"/>
    </row>
    <row r="260" spans="1:51" ht="24.95" customHeight="1" x14ac:dyDescent="0.3">
      <c r="A260" s="11"/>
      <c r="B260" s="11"/>
      <c r="C260" s="10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51" ht="24.95" customHeight="1" x14ac:dyDescent="0.3">
      <c r="A261" s="11"/>
      <c r="B261" s="11"/>
      <c r="C261" s="10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51" ht="24.95" customHeight="1" x14ac:dyDescent="0.3">
      <c r="A262" s="11"/>
      <c r="B262" s="11"/>
      <c r="C262" s="10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51" ht="24.95" customHeight="1" x14ac:dyDescent="0.3">
      <c r="A263" s="11"/>
      <c r="B263" s="11"/>
      <c r="C263" s="10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1:51" ht="24.95" customHeight="1" x14ac:dyDescent="0.3">
      <c r="A264" s="11"/>
      <c r="B264" s="11"/>
      <c r="C264" s="10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51" ht="24.95" customHeight="1" x14ac:dyDescent="0.3">
      <c r="A265" s="11"/>
      <c r="B265" s="11"/>
      <c r="C265" s="10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51" ht="24.95" customHeight="1" x14ac:dyDescent="0.3">
      <c r="A266" s="11"/>
      <c r="B266" s="11"/>
      <c r="C266" s="10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51" ht="24.95" customHeight="1" x14ac:dyDescent="0.3">
      <c r="A267" s="11"/>
      <c r="B267" s="11"/>
      <c r="C267" s="10"/>
      <c r="D267" s="8"/>
      <c r="E267" s="8"/>
      <c r="F267" s="8"/>
      <c r="G267" s="8"/>
      <c r="H267" s="8"/>
      <c r="I267" s="8"/>
      <c r="J267" s="8"/>
      <c r="K267" s="8"/>
      <c r="L267" s="8"/>
      <c r="M267" s="8"/>
    </row>
    <row r="268" spans="1:51" ht="24.95" customHeight="1" x14ac:dyDescent="0.3">
      <c r="A268" s="12" t="s">
        <v>142</v>
      </c>
      <c r="B268" s="13"/>
      <c r="C268" s="14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R268">
        <f t="shared" ref="R268:AY268" si="280">ROUNDDOWN(SUM(R246:R253), 0)</f>
        <v>0</v>
      </c>
      <c r="S268">
        <f t="shared" si="280"/>
        <v>0</v>
      </c>
      <c r="T268">
        <f t="shared" si="280"/>
        <v>0</v>
      </c>
      <c r="U268">
        <f t="shared" si="280"/>
        <v>0</v>
      </c>
      <c r="V268">
        <f t="shared" si="280"/>
        <v>0</v>
      </c>
      <c r="W268">
        <f t="shared" si="280"/>
        <v>0</v>
      </c>
      <c r="X268">
        <f t="shared" si="280"/>
        <v>0</v>
      </c>
      <c r="Y268">
        <f t="shared" si="280"/>
        <v>0</v>
      </c>
      <c r="Z268">
        <f t="shared" si="280"/>
        <v>0</v>
      </c>
      <c r="AA268">
        <f t="shared" si="280"/>
        <v>0</v>
      </c>
      <c r="AB268">
        <f t="shared" si="280"/>
        <v>0</v>
      </c>
      <c r="AC268">
        <f t="shared" si="280"/>
        <v>0</v>
      </c>
      <c r="AD268">
        <f t="shared" si="280"/>
        <v>0</v>
      </c>
      <c r="AE268">
        <f t="shared" si="280"/>
        <v>0</v>
      </c>
      <c r="AF268">
        <f t="shared" si="280"/>
        <v>0</v>
      </c>
      <c r="AG268">
        <f t="shared" si="280"/>
        <v>0</v>
      </c>
      <c r="AH268">
        <f t="shared" si="280"/>
        <v>0</v>
      </c>
      <c r="AI268">
        <f t="shared" si="280"/>
        <v>0</v>
      </c>
      <c r="AJ268">
        <f t="shared" si="280"/>
        <v>0</v>
      </c>
      <c r="AK268">
        <f t="shared" si="280"/>
        <v>0</v>
      </c>
      <c r="AL268">
        <f t="shared" si="280"/>
        <v>0</v>
      </c>
      <c r="AM268">
        <f t="shared" si="280"/>
        <v>0</v>
      </c>
      <c r="AN268">
        <f t="shared" si="280"/>
        <v>0</v>
      </c>
      <c r="AO268">
        <f t="shared" si="280"/>
        <v>0</v>
      </c>
      <c r="AP268">
        <f t="shared" si="280"/>
        <v>0</v>
      </c>
      <c r="AQ268">
        <f t="shared" si="280"/>
        <v>0</v>
      </c>
      <c r="AR268">
        <f t="shared" si="280"/>
        <v>0</v>
      </c>
      <c r="AS268">
        <f t="shared" si="280"/>
        <v>0</v>
      </c>
      <c r="AT268">
        <f t="shared" si="280"/>
        <v>0</v>
      </c>
      <c r="AU268">
        <f t="shared" si="280"/>
        <v>0</v>
      </c>
      <c r="AV268">
        <f t="shared" si="280"/>
        <v>0</v>
      </c>
      <c r="AW268">
        <f t="shared" si="280"/>
        <v>0</v>
      </c>
      <c r="AX268">
        <f t="shared" si="280"/>
        <v>0</v>
      </c>
      <c r="AY268">
        <f t="shared" si="280"/>
        <v>0</v>
      </c>
    </row>
    <row r="269" spans="1:51" ht="24.95" customHeight="1" x14ac:dyDescent="0.3">
      <c r="A269" s="20" t="s">
        <v>412</v>
      </c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</row>
    <row r="270" spans="1:51" ht="24.95" customHeight="1" x14ac:dyDescent="0.3">
      <c r="A270" s="7" t="s">
        <v>334</v>
      </c>
      <c r="B270" s="7" t="s">
        <v>335</v>
      </c>
      <c r="C270" s="6" t="s">
        <v>5</v>
      </c>
      <c r="D270" s="8">
        <v>0.9</v>
      </c>
      <c r="E270" s="8"/>
      <c r="F270" s="8"/>
      <c r="G270" s="8"/>
      <c r="H270" s="8"/>
      <c r="I270" s="8"/>
      <c r="J270" s="8"/>
      <c r="K270" s="8"/>
      <c r="L270" s="8"/>
      <c r="M270" s="9" t="s">
        <v>164</v>
      </c>
      <c r="O270" t="str">
        <f>""</f>
        <v/>
      </c>
      <c r="P270" s="1" t="s">
        <v>141</v>
      </c>
      <c r="Q270">
        <v>1</v>
      </c>
      <c r="R270">
        <f t="shared" ref="R270:R303" si="281">IF(P270="기계경비", J270, 0)</f>
        <v>0</v>
      </c>
      <c r="S270">
        <f t="shared" ref="S270:S303" si="282">IF(P270="운반비", L270, 0)</f>
        <v>0</v>
      </c>
      <c r="T270">
        <f t="shared" ref="T270:T303" si="283">IF(P270="작업부산물", F270, 0)</f>
        <v>0</v>
      </c>
      <c r="U270">
        <f t="shared" ref="U270:U303" si="284">IF(P270="관급", F270, 0)</f>
        <v>0</v>
      </c>
      <c r="V270">
        <f t="shared" ref="V270:V303" si="285">IF(P270="외주비", J270, 0)</f>
        <v>0</v>
      </c>
      <c r="W270">
        <f t="shared" ref="W270:W303" si="286">IF(P270="장비비", J270, 0)</f>
        <v>0</v>
      </c>
      <c r="X270">
        <f t="shared" ref="X270:X303" si="287">IF(P270="폐기물처리비", L270, 0)</f>
        <v>0</v>
      </c>
      <c r="Y270">
        <f t="shared" ref="Y270:Y303" si="288">IF(P270="가설비", J270, 0)</f>
        <v>0</v>
      </c>
      <c r="Z270">
        <f t="shared" ref="Z270:Z303" si="289">IF(P270="잡비제외분", F270, 0)</f>
        <v>0</v>
      </c>
      <c r="AA270">
        <f t="shared" ref="AA270:AA303" si="290">IF(P270="사급자재대", L270, 0)</f>
        <v>0</v>
      </c>
      <c r="AB270">
        <f t="shared" ref="AB270:AB303" si="291">IF(P270="관급자재대", L270, 0)</f>
        <v>0</v>
      </c>
      <c r="AC270">
        <f t="shared" ref="AC270:AC303" si="292">IF(P270="관급자재비(도급자설치)", L270, 0)</f>
        <v>0</v>
      </c>
      <c r="AD270">
        <f t="shared" ref="AD270:AD303" si="293">IF(P270="관급자재비(관급자설치)", L270, 0)</f>
        <v>0</v>
      </c>
      <c r="AE270">
        <f t="shared" ref="AE270:AE303" si="294">IF(P270="품질관리비", L270, 0)</f>
        <v>0</v>
      </c>
      <c r="AF270">
        <f t="shared" ref="AF270:AF303" si="295">IF(P270="미확정설계공정(PS)", L270, 0)</f>
        <v>0</v>
      </c>
      <c r="AG270">
        <f t="shared" ref="AG270:AG303" si="296">IF(P270="건설기술진흥법안전관리비", L270, 0)</f>
        <v>0</v>
      </c>
      <c r="AH270">
        <f t="shared" ref="AH270:AH303" si="297">IF(P270="지정폐기물처리비", L270, 0)</f>
        <v>0</v>
      </c>
      <c r="AI270">
        <f t="shared" ref="AI270:AI303" si="298">IF(P270="사용자항목7", L270, 0)</f>
        <v>0</v>
      </c>
      <c r="AJ270">
        <f t="shared" ref="AJ270:AJ303" si="299">IF(P270="사용자항목8", L270, 0)</f>
        <v>0</v>
      </c>
      <c r="AK270">
        <f t="shared" ref="AK270:AK303" si="300">IF(P270="사용자항목9", L270, 0)</f>
        <v>0</v>
      </c>
      <c r="AL270">
        <f t="shared" ref="AL270:AL303" si="301">IF(P270="사용자항목10", L270, 0)</f>
        <v>0</v>
      </c>
      <c r="AM270">
        <f t="shared" ref="AM270:AM303" si="302">IF(P270="사용자항목11", L270, 0)</f>
        <v>0</v>
      </c>
      <c r="AN270">
        <f t="shared" ref="AN270:AN303" si="303">IF(P270="사용자항목12", L270, 0)</f>
        <v>0</v>
      </c>
      <c r="AO270">
        <f t="shared" ref="AO270:AO303" si="304">IF(P270="사용자항목13", L270, 0)</f>
        <v>0</v>
      </c>
      <c r="AP270">
        <f t="shared" ref="AP270:AP303" si="305">IF(P270="사용자항목14", L270, 0)</f>
        <v>0</v>
      </c>
      <c r="AQ270">
        <f t="shared" ref="AQ270:AQ303" si="306">IF(P270="사용자항목15", L270, 0)</f>
        <v>0</v>
      </c>
      <c r="AR270">
        <f t="shared" ref="AR270:AR303" si="307">IF(P270="사용자항목16", L270, 0)</f>
        <v>0</v>
      </c>
      <c r="AS270">
        <f t="shared" ref="AS270:AS303" si="308">IF(P270="사용자항목17", L270, 0)</f>
        <v>0</v>
      </c>
      <c r="AT270">
        <f t="shared" ref="AT270:AT303" si="309">IF(P270="사용자항목18", L270, 0)</f>
        <v>0</v>
      </c>
      <c r="AU270">
        <f t="shared" ref="AU270:AU303" si="310">IF(P270="사용자항목19", L270, 0)</f>
        <v>0</v>
      </c>
      <c r="AY270" s="1" t="s">
        <v>152</v>
      </c>
    </row>
    <row r="271" spans="1:51" ht="24.95" customHeight="1" x14ac:dyDescent="0.3">
      <c r="A271" s="7" t="s">
        <v>334</v>
      </c>
      <c r="B271" s="7" t="s">
        <v>336</v>
      </c>
      <c r="C271" s="6" t="s">
        <v>5</v>
      </c>
      <c r="D271" s="8">
        <v>0.7</v>
      </c>
      <c r="E271" s="8"/>
      <c r="F271" s="8"/>
      <c r="G271" s="8"/>
      <c r="H271" s="8"/>
      <c r="I271" s="8"/>
      <c r="J271" s="8"/>
      <c r="K271" s="8"/>
      <c r="L271" s="8"/>
      <c r="M271" s="9" t="s">
        <v>165</v>
      </c>
      <c r="O271" t="str">
        <f>""</f>
        <v/>
      </c>
      <c r="P271" s="1" t="s">
        <v>141</v>
      </c>
      <c r="Q271">
        <v>1</v>
      </c>
      <c r="R271">
        <f t="shared" si="281"/>
        <v>0</v>
      </c>
      <c r="S271">
        <f t="shared" si="282"/>
        <v>0</v>
      </c>
      <c r="T271">
        <f t="shared" si="283"/>
        <v>0</v>
      </c>
      <c r="U271">
        <f t="shared" si="284"/>
        <v>0</v>
      </c>
      <c r="V271">
        <f t="shared" si="285"/>
        <v>0</v>
      </c>
      <c r="W271">
        <f t="shared" si="286"/>
        <v>0</v>
      </c>
      <c r="X271">
        <f t="shared" si="287"/>
        <v>0</v>
      </c>
      <c r="Y271">
        <f t="shared" si="288"/>
        <v>0</v>
      </c>
      <c r="Z271">
        <f t="shared" si="289"/>
        <v>0</v>
      </c>
      <c r="AA271">
        <f t="shared" si="290"/>
        <v>0</v>
      </c>
      <c r="AB271">
        <f t="shared" si="291"/>
        <v>0</v>
      </c>
      <c r="AC271">
        <f t="shared" si="292"/>
        <v>0</v>
      </c>
      <c r="AD271">
        <f t="shared" si="293"/>
        <v>0</v>
      </c>
      <c r="AE271">
        <f t="shared" si="294"/>
        <v>0</v>
      </c>
      <c r="AF271">
        <f t="shared" si="295"/>
        <v>0</v>
      </c>
      <c r="AG271">
        <f t="shared" si="296"/>
        <v>0</v>
      </c>
      <c r="AH271">
        <f t="shared" si="297"/>
        <v>0</v>
      </c>
      <c r="AI271">
        <f t="shared" si="298"/>
        <v>0</v>
      </c>
      <c r="AJ271">
        <f t="shared" si="299"/>
        <v>0</v>
      </c>
      <c r="AK271">
        <f t="shared" si="300"/>
        <v>0</v>
      </c>
      <c r="AL271">
        <f t="shared" si="301"/>
        <v>0</v>
      </c>
      <c r="AM271">
        <f t="shared" si="302"/>
        <v>0</v>
      </c>
      <c r="AN271">
        <f t="shared" si="303"/>
        <v>0</v>
      </c>
      <c r="AO271">
        <f t="shared" si="304"/>
        <v>0</v>
      </c>
      <c r="AP271">
        <f t="shared" si="305"/>
        <v>0</v>
      </c>
      <c r="AQ271">
        <f t="shared" si="306"/>
        <v>0</v>
      </c>
      <c r="AR271">
        <f t="shared" si="307"/>
        <v>0</v>
      </c>
      <c r="AS271">
        <f t="shared" si="308"/>
        <v>0</v>
      </c>
      <c r="AT271">
        <f t="shared" si="309"/>
        <v>0</v>
      </c>
      <c r="AU271">
        <f t="shared" si="310"/>
        <v>0</v>
      </c>
      <c r="AY271" s="1" t="s">
        <v>152</v>
      </c>
    </row>
    <row r="272" spans="1:51" ht="24.95" customHeight="1" x14ac:dyDescent="0.3">
      <c r="A272" s="7" t="s">
        <v>337</v>
      </c>
      <c r="B272" s="7" t="s">
        <v>338</v>
      </c>
      <c r="C272" s="6" t="s">
        <v>5</v>
      </c>
      <c r="D272" s="8">
        <v>9.9</v>
      </c>
      <c r="E272" s="8"/>
      <c r="F272" s="8"/>
      <c r="G272" s="8"/>
      <c r="H272" s="8"/>
      <c r="I272" s="8"/>
      <c r="J272" s="8"/>
      <c r="K272" s="8"/>
      <c r="L272" s="8"/>
      <c r="M272" s="9" t="s">
        <v>166</v>
      </c>
      <c r="O272" t="str">
        <f>""</f>
        <v/>
      </c>
      <c r="P272" s="1" t="s">
        <v>141</v>
      </c>
      <c r="Q272">
        <v>1</v>
      </c>
      <c r="R272">
        <f t="shared" si="281"/>
        <v>0</v>
      </c>
      <c r="S272">
        <f t="shared" si="282"/>
        <v>0</v>
      </c>
      <c r="T272">
        <f t="shared" si="283"/>
        <v>0</v>
      </c>
      <c r="U272">
        <f t="shared" si="284"/>
        <v>0</v>
      </c>
      <c r="V272">
        <f t="shared" si="285"/>
        <v>0</v>
      </c>
      <c r="W272">
        <f t="shared" si="286"/>
        <v>0</v>
      </c>
      <c r="X272">
        <f t="shared" si="287"/>
        <v>0</v>
      </c>
      <c r="Y272">
        <f t="shared" si="288"/>
        <v>0</v>
      </c>
      <c r="Z272">
        <f t="shared" si="289"/>
        <v>0</v>
      </c>
      <c r="AA272">
        <f t="shared" si="290"/>
        <v>0</v>
      </c>
      <c r="AB272">
        <f t="shared" si="291"/>
        <v>0</v>
      </c>
      <c r="AC272">
        <f t="shared" si="292"/>
        <v>0</v>
      </c>
      <c r="AD272">
        <f t="shared" si="293"/>
        <v>0</v>
      </c>
      <c r="AE272">
        <f t="shared" si="294"/>
        <v>0</v>
      </c>
      <c r="AF272">
        <f t="shared" si="295"/>
        <v>0</v>
      </c>
      <c r="AG272">
        <f t="shared" si="296"/>
        <v>0</v>
      </c>
      <c r="AH272">
        <f t="shared" si="297"/>
        <v>0</v>
      </c>
      <c r="AI272">
        <f t="shared" si="298"/>
        <v>0</v>
      </c>
      <c r="AJ272">
        <f t="shared" si="299"/>
        <v>0</v>
      </c>
      <c r="AK272">
        <f t="shared" si="300"/>
        <v>0</v>
      </c>
      <c r="AL272">
        <f t="shared" si="301"/>
        <v>0</v>
      </c>
      <c r="AM272">
        <f t="shared" si="302"/>
        <v>0</v>
      </c>
      <c r="AN272">
        <f t="shared" si="303"/>
        <v>0</v>
      </c>
      <c r="AO272">
        <f t="shared" si="304"/>
        <v>0</v>
      </c>
      <c r="AP272">
        <f t="shared" si="305"/>
        <v>0</v>
      </c>
      <c r="AQ272">
        <f t="shared" si="306"/>
        <v>0</v>
      </c>
      <c r="AR272">
        <f t="shared" si="307"/>
        <v>0</v>
      </c>
      <c r="AS272">
        <f t="shared" si="308"/>
        <v>0</v>
      </c>
      <c r="AT272">
        <f t="shared" si="309"/>
        <v>0</v>
      </c>
      <c r="AU272">
        <f t="shared" si="310"/>
        <v>0</v>
      </c>
    </row>
    <row r="273" spans="1:51" ht="24.95" customHeight="1" x14ac:dyDescent="0.3">
      <c r="A273" s="7" t="s">
        <v>339</v>
      </c>
      <c r="B273" s="11"/>
      <c r="C273" s="6" t="s">
        <v>12</v>
      </c>
      <c r="D273" s="8">
        <v>12.5</v>
      </c>
      <c r="E273" s="8"/>
      <c r="F273" s="8"/>
      <c r="G273" s="8"/>
      <c r="H273" s="8"/>
      <c r="I273" s="8"/>
      <c r="J273" s="8"/>
      <c r="K273" s="8"/>
      <c r="L273" s="8"/>
      <c r="M273" s="9" t="s">
        <v>167</v>
      </c>
      <c r="O273" t="str">
        <f>""</f>
        <v/>
      </c>
      <c r="P273" s="1" t="s">
        <v>141</v>
      </c>
      <c r="Q273">
        <v>1</v>
      </c>
      <c r="R273">
        <f t="shared" si="281"/>
        <v>0</v>
      </c>
      <c r="S273">
        <f t="shared" si="282"/>
        <v>0</v>
      </c>
      <c r="T273">
        <f t="shared" si="283"/>
        <v>0</v>
      </c>
      <c r="U273">
        <f t="shared" si="284"/>
        <v>0</v>
      </c>
      <c r="V273">
        <f t="shared" si="285"/>
        <v>0</v>
      </c>
      <c r="W273">
        <f t="shared" si="286"/>
        <v>0</v>
      </c>
      <c r="X273">
        <f t="shared" si="287"/>
        <v>0</v>
      </c>
      <c r="Y273">
        <f t="shared" si="288"/>
        <v>0</v>
      </c>
      <c r="Z273">
        <f t="shared" si="289"/>
        <v>0</v>
      </c>
      <c r="AA273">
        <f t="shared" si="290"/>
        <v>0</v>
      </c>
      <c r="AB273">
        <f t="shared" si="291"/>
        <v>0</v>
      </c>
      <c r="AC273">
        <f t="shared" si="292"/>
        <v>0</v>
      </c>
      <c r="AD273">
        <f t="shared" si="293"/>
        <v>0</v>
      </c>
      <c r="AE273">
        <f t="shared" si="294"/>
        <v>0</v>
      </c>
      <c r="AF273">
        <f t="shared" si="295"/>
        <v>0</v>
      </c>
      <c r="AG273">
        <f t="shared" si="296"/>
        <v>0</v>
      </c>
      <c r="AH273">
        <f t="shared" si="297"/>
        <v>0</v>
      </c>
      <c r="AI273">
        <f t="shared" si="298"/>
        <v>0</v>
      </c>
      <c r="AJ273">
        <f t="shared" si="299"/>
        <v>0</v>
      </c>
      <c r="AK273">
        <f t="shared" si="300"/>
        <v>0</v>
      </c>
      <c r="AL273">
        <f t="shared" si="301"/>
        <v>0</v>
      </c>
      <c r="AM273">
        <f t="shared" si="302"/>
        <v>0</v>
      </c>
      <c r="AN273">
        <f t="shared" si="303"/>
        <v>0</v>
      </c>
      <c r="AO273">
        <f t="shared" si="304"/>
        <v>0</v>
      </c>
      <c r="AP273">
        <f t="shared" si="305"/>
        <v>0</v>
      </c>
      <c r="AQ273">
        <f t="shared" si="306"/>
        <v>0</v>
      </c>
      <c r="AR273">
        <f t="shared" si="307"/>
        <v>0</v>
      </c>
      <c r="AS273">
        <f t="shared" si="308"/>
        <v>0</v>
      </c>
      <c r="AT273">
        <f t="shared" si="309"/>
        <v>0</v>
      </c>
      <c r="AU273">
        <f t="shared" si="310"/>
        <v>0</v>
      </c>
      <c r="AY273" s="1" t="s">
        <v>143</v>
      </c>
    </row>
    <row r="274" spans="1:51" ht="24.95" customHeight="1" x14ac:dyDescent="0.3">
      <c r="A274" s="7" t="s">
        <v>340</v>
      </c>
      <c r="B274" s="7" t="s">
        <v>341</v>
      </c>
      <c r="C274" s="6" t="s">
        <v>12</v>
      </c>
      <c r="D274" s="8">
        <v>38.200000000000003</v>
      </c>
      <c r="E274" s="8"/>
      <c r="F274" s="8"/>
      <c r="G274" s="8"/>
      <c r="H274" s="8"/>
      <c r="I274" s="8"/>
      <c r="J274" s="8"/>
      <c r="K274" s="8"/>
      <c r="L274" s="8"/>
      <c r="M274" s="9" t="s">
        <v>168</v>
      </c>
      <c r="O274" t="str">
        <f>""</f>
        <v/>
      </c>
      <c r="P274" s="1" t="s">
        <v>141</v>
      </c>
      <c r="Q274">
        <v>1</v>
      </c>
      <c r="R274">
        <f t="shared" si="281"/>
        <v>0</v>
      </c>
      <c r="S274">
        <f t="shared" si="282"/>
        <v>0</v>
      </c>
      <c r="T274">
        <f t="shared" si="283"/>
        <v>0</v>
      </c>
      <c r="U274">
        <f t="shared" si="284"/>
        <v>0</v>
      </c>
      <c r="V274">
        <f t="shared" si="285"/>
        <v>0</v>
      </c>
      <c r="W274">
        <f t="shared" si="286"/>
        <v>0</v>
      </c>
      <c r="X274">
        <f t="shared" si="287"/>
        <v>0</v>
      </c>
      <c r="Y274">
        <f t="shared" si="288"/>
        <v>0</v>
      </c>
      <c r="Z274">
        <f t="shared" si="289"/>
        <v>0</v>
      </c>
      <c r="AA274">
        <f t="shared" si="290"/>
        <v>0</v>
      </c>
      <c r="AB274">
        <f t="shared" si="291"/>
        <v>0</v>
      </c>
      <c r="AC274">
        <f t="shared" si="292"/>
        <v>0</v>
      </c>
      <c r="AD274">
        <f t="shared" si="293"/>
        <v>0</v>
      </c>
      <c r="AE274">
        <f t="shared" si="294"/>
        <v>0</v>
      </c>
      <c r="AF274">
        <f t="shared" si="295"/>
        <v>0</v>
      </c>
      <c r="AG274">
        <f t="shared" si="296"/>
        <v>0</v>
      </c>
      <c r="AH274">
        <f t="shared" si="297"/>
        <v>0</v>
      </c>
      <c r="AI274">
        <f t="shared" si="298"/>
        <v>0</v>
      </c>
      <c r="AJ274">
        <f t="shared" si="299"/>
        <v>0</v>
      </c>
      <c r="AK274">
        <f t="shared" si="300"/>
        <v>0</v>
      </c>
      <c r="AL274">
        <f t="shared" si="301"/>
        <v>0</v>
      </c>
      <c r="AM274">
        <f t="shared" si="302"/>
        <v>0</v>
      </c>
      <c r="AN274">
        <f t="shared" si="303"/>
        <v>0</v>
      </c>
      <c r="AO274">
        <f t="shared" si="304"/>
        <v>0</v>
      </c>
      <c r="AP274">
        <f t="shared" si="305"/>
        <v>0</v>
      </c>
      <c r="AQ274">
        <f t="shared" si="306"/>
        <v>0</v>
      </c>
      <c r="AR274">
        <f t="shared" si="307"/>
        <v>0</v>
      </c>
      <c r="AS274">
        <f t="shared" si="308"/>
        <v>0</v>
      </c>
      <c r="AT274">
        <f t="shared" si="309"/>
        <v>0</v>
      </c>
      <c r="AU274">
        <f t="shared" si="310"/>
        <v>0</v>
      </c>
    </row>
    <row r="275" spans="1:51" ht="24.95" customHeight="1" x14ac:dyDescent="0.3">
      <c r="A275" s="7" t="s">
        <v>342</v>
      </c>
      <c r="B275" s="7" t="s">
        <v>343</v>
      </c>
      <c r="C275" s="6" t="s">
        <v>12</v>
      </c>
      <c r="D275" s="8">
        <v>113.7</v>
      </c>
      <c r="E275" s="8"/>
      <c r="F275" s="8"/>
      <c r="G275" s="8"/>
      <c r="H275" s="8"/>
      <c r="I275" s="8"/>
      <c r="J275" s="8"/>
      <c r="K275" s="8"/>
      <c r="L275" s="8"/>
      <c r="M275" s="9" t="s">
        <v>169</v>
      </c>
      <c r="O275" t="str">
        <f>""</f>
        <v/>
      </c>
      <c r="P275" s="1" t="s">
        <v>141</v>
      </c>
      <c r="Q275">
        <v>1</v>
      </c>
      <c r="R275">
        <f t="shared" si="281"/>
        <v>0</v>
      </c>
      <c r="S275">
        <f t="shared" si="282"/>
        <v>0</v>
      </c>
      <c r="T275">
        <f t="shared" si="283"/>
        <v>0</v>
      </c>
      <c r="U275">
        <f t="shared" si="284"/>
        <v>0</v>
      </c>
      <c r="V275">
        <f t="shared" si="285"/>
        <v>0</v>
      </c>
      <c r="W275">
        <f t="shared" si="286"/>
        <v>0</v>
      </c>
      <c r="X275">
        <f t="shared" si="287"/>
        <v>0</v>
      </c>
      <c r="Y275">
        <f t="shared" si="288"/>
        <v>0</v>
      </c>
      <c r="Z275">
        <f t="shared" si="289"/>
        <v>0</v>
      </c>
      <c r="AA275">
        <f t="shared" si="290"/>
        <v>0</v>
      </c>
      <c r="AB275">
        <f t="shared" si="291"/>
        <v>0</v>
      </c>
      <c r="AC275">
        <f t="shared" si="292"/>
        <v>0</v>
      </c>
      <c r="AD275">
        <f t="shared" si="293"/>
        <v>0</v>
      </c>
      <c r="AE275">
        <f t="shared" si="294"/>
        <v>0</v>
      </c>
      <c r="AF275">
        <f t="shared" si="295"/>
        <v>0</v>
      </c>
      <c r="AG275">
        <f t="shared" si="296"/>
        <v>0</v>
      </c>
      <c r="AH275">
        <f t="shared" si="297"/>
        <v>0</v>
      </c>
      <c r="AI275">
        <f t="shared" si="298"/>
        <v>0</v>
      </c>
      <c r="AJ275">
        <f t="shared" si="299"/>
        <v>0</v>
      </c>
      <c r="AK275">
        <f t="shared" si="300"/>
        <v>0</v>
      </c>
      <c r="AL275">
        <f t="shared" si="301"/>
        <v>0</v>
      </c>
      <c r="AM275">
        <f t="shared" si="302"/>
        <v>0</v>
      </c>
      <c r="AN275">
        <f t="shared" si="303"/>
        <v>0</v>
      </c>
      <c r="AO275">
        <f t="shared" si="304"/>
        <v>0</v>
      </c>
      <c r="AP275">
        <f t="shared" si="305"/>
        <v>0</v>
      </c>
      <c r="AQ275">
        <f t="shared" si="306"/>
        <v>0</v>
      </c>
      <c r="AR275">
        <f t="shared" si="307"/>
        <v>0</v>
      </c>
      <c r="AS275">
        <f t="shared" si="308"/>
        <v>0</v>
      </c>
      <c r="AT275">
        <f t="shared" si="309"/>
        <v>0</v>
      </c>
      <c r="AU275">
        <f t="shared" si="310"/>
        <v>0</v>
      </c>
    </row>
    <row r="276" spans="1:51" ht="24.95" customHeight="1" x14ac:dyDescent="0.3">
      <c r="A276" s="7" t="s">
        <v>344</v>
      </c>
      <c r="B276" s="11"/>
      <c r="C276" s="6" t="s">
        <v>12</v>
      </c>
      <c r="D276" s="8">
        <v>151.80000000000001</v>
      </c>
      <c r="E276" s="8"/>
      <c r="F276" s="8"/>
      <c r="G276" s="8"/>
      <c r="H276" s="8"/>
      <c r="I276" s="8"/>
      <c r="J276" s="8"/>
      <c r="K276" s="8"/>
      <c r="L276" s="8"/>
      <c r="M276" s="9" t="s">
        <v>170</v>
      </c>
      <c r="O276" t="str">
        <f>""</f>
        <v/>
      </c>
      <c r="P276" s="1" t="s">
        <v>141</v>
      </c>
      <c r="Q276">
        <v>1</v>
      </c>
      <c r="R276">
        <f t="shared" si="281"/>
        <v>0</v>
      </c>
      <c r="S276">
        <f t="shared" si="282"/>
        <v>0</v>
      </c>
      <c r="T276">
        <f t="shared" si="283"/>
        <v>0</v>
      </c>
      <c r="U276">
        <f t="shared" si="284"/>
        <v>0</v>
      </c>
      <c r="V276">
        <f t="shared" si="285"/>
        <v>0</v>
      </c>
      <c r="W276">
        <f t="shared" si="286"/>
        <v>0</v>
      </c>
      <c r="X276">
        <f t="shared" si="287"/>
        <v>0</v>
      </c>
      <c r="Y276">
        <f t="shared" si="288"/>
        <v>0</v>
      </c>
      <c r="Z276">
        <f t="shared" si="289"/>
        <v>0</v>
      </c>
      <c r="AA276">
        <f t="shared" si="290"/>
        <v>0</v>
      </c>
      <c r="AB276">
        <f t="shared" si="291"/>
        <v>0</v>
      </c>
      <c r="AC276">
        <f t="shared" si="292"/>
        <v>0</v>
      </c>
      <c r="AD276">
        <f t="shared" si="293"/>
        <v>0</v>
      </c>
      <c r="AE276">
        <f t="shared" si="294"/>
        <v>0</v>
      </c>
      <c r="AF276">
        <f t="shared" si="295"/>
        <v>0</v>
      </c>
      <c r="AG276">
        <f t="shared" si="296"/>
        <v>0</v>
      </c>
      <c r="AH276">
        <f t="shared" si="297"/>
        <v>0</v>
      </c>
      <c r="AI276">
        <f t="shared" si="298"/>
        <v>0</v>
      </c>
      <c r="AJ276">
        <f t="shared" si="299"/>
        <v>0</v>
      </c>
      <c r="AK276">
        <f t="shared" si="300"/>
        <v>0</v>
      </c>
      <c r="AL276">
        <f t="shared" si="301"/>
        <v>0</v>
      </c>
      <c r="AM276">
        <f t="shared" si="302"/>
        <v>0</v>
      </c>
      <c r="AN276">
        <f t="shared" si="303"/>
        <v>0</v>
      </c>
      <c r="AO276">
        <f t="shared" si="304"/>
        <v>0</v>
      </c>
      <c r="AP276">
        <f t="shared" si="305"/>
        <v>0</v>
      </c>
      <c r="AQ276">
        <f t="shared" si="306"/>
        <v>0</v>
      </c>
      <c r="AR276">
        <f t="shared" si="307"/>
        <v>0</v>
      </c>
      <c r="AS276">
        <f t="shared" si="308"/>
        <v>0</v>
      </c>
      <c r="AT276">
        <f t="shared" si="309"/>
        <v>0</v>
      </c>
      <c r="AU276">
        <f t="shared" si="310"/>
        <v>0</v>
      </c>
    </row>
    <row r="277" spans="1:51" ht="24.95" customHeight="1" x14ac:dyDescent="0.3">
      <c r="A277" s="7" t="s">
        <v>345</v>
      </c>
      <c r="B277" s="7" t="s">
        <v>346</v>
      </c>
      <c r="C277" s="6" t="s">
        <v>12</v>
      </c>
      <c r="D277" s="8">
        <v>937.4</v>
      </c>
      <c r="E277" s="8"/>
      <c r="F277" s="8"/>
      <c r="G277" s="8"/>
      <c r="H277" s="8"/>
      <c r="I277" s="8"/>
      <c r="J277" s="8"/>
      <c r="K277" s="8"/>
      <c r="L277" s="8"/>
      <c r="M277" s="9" t="s">
        <v>171</v>
      </c>
      <c r="O277" t="str">
        <f>""</f>
        <v/>
      </c>
      <c r="P277" s="1" t="s">
        <v>141</v>
      </c>
      <c r="Q277">
        <v>1</v>
      </c>
      <c r="R277">
        <f t="shared" si="281"/>
        <v>0</v>
      </c>
      <c r="S277">
        <f t="shared" si="282"/>
        <v>0</v>
      </c>
      <c r="T277">
        <f t="shared" si="283"/>
        <v>0</v>
      </c>
      <c r="U277">
        <f t="shared" si="284"/>
        <v>0</v>
      </c>
      <c r="V277">
        <f t="shared" si="285"/>
        <v>0</v>
      </c>
      <c r="W277">
        <f t="shared" si="286"/>
        <v>0</v>
      </c>
      <c r="X277">
        <f t="shared" si="287"/>
        <v>0</v>
      </c>
      <c r="Y277">
        <f t="shared" si="288"/>
        <v>0</v>
      </c>
      <c r="Z277">
        <f t="shared" si="289"/>
        <v>0</v>
      </c>
      <c r="AA277">
        <f t="shared" si="290"/>
        <v>0</v>
      </c>
      <c r="AB277">
        <f t="shared" si="291"/>
        <v>0</v>
      </c>
      <c r="AC277">
        <f t="shared" si="292"/>
        <v>0</v>
      </c>
      <c r="AD277">
        <f t="shared" si="293"/>
        <v>0</v>
      </c>
      <c r="AE277">
        <f t="shared" si="294"/>
        <v>0</v>
      </c>
      <c r="AF277">
        <f t="shared" si="295"/>
        <v>0</v>
      </c>
      <c r="AG277">
        <f t="shared" si="296"/>
        <v>0</v>
      </c>
      <c r="AH277">
        <f t="shared" si="297"/>
        <v>0</v>
      </c>
      <c r="AI277">
        <f t="shared" si="298"/>
        <v>0</v>
      </c>
      <c r="AJ277">
        <f t="shared" si="299"/>
        <v>0</v>
      </c>
      <c r="AK277">
        <f t="shared" si="300"/>
        <v>0</v>
      </c>
      <c r="AL277">
        <f t="shared" si="301"/>
        <v>0</v>
      </c>
      <c r="AM277">
        <f t="shared" si="302"/>
        <v>0</v>
      </c>
      <c r="AN277">
        <f t="shared" si="303"/>
        <v>0</v>
      </c>
      <c r="AO277">
        <f t="shared" si="304"/>
        <v>0</v>
      </c>
      <c r="AP277">
        <f t="shared" si="305"/>
        <v>0</v>
      </c>
      <c r="AQ277">
        <f t="shared" si="306"/>
        <v>0</v>
      </c>
      <c r="AR277">
        <f t="shared" si="307"/>
        <v>0</v>
      </c>
      <c r="AS277">
        <f t="shared" si="308"/>
        <v>0</v>
      </c>
      <c r="AT277">
        <f t="shared" si="309"/>
        <v>0</v>
      </c>
      <c r="AU277">
        <f t="shared" si="310"/>
        <v>0</v>
      </c>
    </row>
    <row r="278" spans="1:51" ht="24.95" customHeight="1" x14ac:dyDescent="0.3">
      <c r="A278" s="7" t="s">
        <v>347</v>
      </c>
      <c r="B278" s="11"/>
      <c r="C278" s="6" t="s">
        <v>12</v>
      </c>
      <c r="D278" s="8">
        <v>6.7</v>
      </c>
      <c r="E278" s="8"/>
      <c r="F278" s="8"/>
      <c r="G278" s="8"/>
      <c r="H278" s="8"/>
      <c r="I278" s="8"/>
      <c r="J278" s="8"/>
      <c r="K278" s="8"/>
      <c r="L278" s="8"/>
      <c r="M278" s="9" t="s">
        <v>172</v>
      </c>
      <c r="O278" t="str">
        <f>""</f>
        <v/>
      </c>
      <c r="P278" s="1" t="s">
        <v>141</v>
      </c>
      <c r="Q278">
        <v>1</v>
      </c>
      <c r="R278">
        <f t="shared" si="281"/>
        <v>0</v>
      </c>
      <c r="S278">
        <f t="shared" si="282"/>
        <v>0</v>
      </c>
      <c r="T278">
        <f t="shared" si="283"/>
        <v>0</v>
      </c>
      <c r="U278">
        <f t="shared" si="284"/>
        <v>0</v>
      </c>
      <c r="V278">
        <f t="shared" si="285"/>
        <v>0</v>
      </c>
      <c r="W278">
        <f t="shared" si="286"/>
        <v>0</v>
      </c>
      <c r="X278">
        <f t="shared" si="287"/>
        <v>0</v>
      </c>
      <c r="Y278">
        <f t="shared" si="288"/>
        <v>0</v>
      </c>
      <c r="Z278">
        <f t="shared" si="289"/>
        <v>0</v>
      </c>
      <c r="AA278">
        <f t="shared" si="290"/>
        <v>0</v>
      </c>
      <c r="AB278">
        <f t="shared" si="291"/>
        <v>0</v>
      </c>
      <c r="AC278">
        <f t="shared" si="292"/>
        <v>0</v>
      </c>
      <c r="AD278">
        <f t="shared" si="293"/>
        <v>0</v>
      </c>
      <c r="AE278">
        <f t="shared" si="294"/>
        <v>0</v>
      </c>
      <c r="AF278">
        <f t="shared" si="295"/>
        <v>0</v>
      </c>
      <c r="AG278">
        <f t="shared" si="296"/>
        <v>0</v>
      </c>
      <c r="AH278">
        <f t="shared" si="297"/>
        <v>0</v>
      </c>
      <c r="AI278">
        <f t="shared" si="298"/>
        <v>0</v>
      </c>
      <c r="AJ278">
        <f t="shared" si="299"/>
        <v>0</v>
      </c>
      <c r="AK278">
        <f t="shared" si="300"/>
        <v>0</v>
      </c>
      <c r="AL278">
        <f t="shared" si="301"/>
        <v>0</v>
      </c>
      <c r="AM278">
        <f t="shared" si="302"/>
        <v>0</v>
      </c>
      <c r="AN278">
        <f t="shared" si="303"/>
        <v>0</v>
      </c>
      <c r="AO278">
        <f t="shared" si="304"/>
        <v>0</v>
      </c>
      <c r="AP278">
        <f t="shared" si="305"/>
        <v>0</v>
      </c>
      <c r="AQ278">
        <f t="shared" si="306"/>
        <v>0</v>
      </c>
      <c r="AR278">
        <f t="shared" si="307"/>
        <v>0</v>
      </c>
      <c r="AS278">
        <f t="shared" si="308"/>
        <v>0</v>
      </c>
      <c r="AT278">
        <f t="shared" si="309"/>
        <v>0</v>
      </c>
      <c r="AU278">
        <f t="shared" si="310"/>
        <v>0</v>
      </c>
    </row>
    <row r="279" spans="1:51" ht="24.95" customHeight="1" x14ac:dyDescent="0.3">
      <c r="A279" s="7" t="s">
        <v>348</v>
      </c>
      <c r="B279" s="7" t="s">
        <v>349</v>
      </c>
      <c r="C279" s="6" t="s">
        <v>12</v>
      </c>
      <c r="D279" s="8">
        <v>968.1</v>
      </c>
      <c r="E279" s="8"/>
      <c r="F279" s="8"/>
      <c r="G279" s="8"/>
      <c r="H279" s="8"/>
      <c r="I279" s="8"/>
      <c r="J279" s="8"/>
      <c r="K279" s="8"/>
      <c r="L279" s="8"/>
      <c r="M279" s="9" t="s">
        <v>173</v>
      </c>
      <c r="O279" t="str">
        <f>""</f>
        <v/>
      </c>
      <c r="P279" s="1" t="s">
        <v>141</v>
      </c>
      <c r="Q279">
        <v>1</v>
      </c>
      <c r="R279">
        <f t="shared" si="281"/>
        <v>0</v>
      </c>
      <c r="S279">
        <f t="shared" si="282"/>
        <v>0</v>
      </c>
      <c r="T279">
        <f t="shared" si="283"/>
        <v>0</v>
      </c>
      <c r="U279">
        <f t="shared" si="284"/>
        <v>0</v>
      </c>
      <c r="V279">
        <f t="shared" si="285"/>
        <v>0</v>
      </c>
      <c r="W279">
        <f t="shared" si="286"/>
        <v>0</v>
      </c>
      <c r="X279">
        <f t="shared" si="287"/>
        <v>0</v>
      </c>
      <c r="Y279">
        <f t="shared" si="288"/>
        <v>0</v>
      </c>
      <c r="Z279">
        <f t="shared" si="289"/>
        <v>0</v>
      </c>
      <c r="AA279">
        <f t="shared" si="290"/>
        <v>0</v>
      </c>
      <c r="AB279">
        <f t="shared" si="291"/>
        <v>0</v>
      </c>
      <c r="AC279">
        <f t="shared" si="292"/>
        <v>0</v>
      </c>
      <c r="AD279">
        <f t="shared" si="293"/>
        <v>0</v>
      </c>
      <c r="AE279">
        <f t="shared" si="294"/>
        <v>0</v>
      </c>
      <c r="AF279">
        <f t="shared" si="295"/>
        <v>0</v>
      </c>
      <c r="AG279">
        <f t="shared" si="296"/>
        <v>0</v>
      </c>
      <c r="AH279">
        <f t="shared" si="297"/>
        <v>0</v>
      </c>
      <c r="AI279">
        <f t="shared" si="298"/>
        <v>0</v>
      </c>
      <c r="AJ279">
        <f t="shared" si="299"/>
        <v>0</v>
      </c>
      <c r="AK279">
        <f t="shared" si="300"/>
        <v>0</v>
      </c>
      <c r="AL279">
        <f t="shared" si="301"/>
        <v>0</v>
      </c>
      <c r="AM279">
        <f t="shared" si="302"/>
        <v>0</v>
      </c>
      <c r="AN279">
        <f t="shared" si="303"/>
        <v>0</v>
      </c>
      <c r="AO279">
        <f t="shared" si="304"/>
        <v>0</v>
      </c>
      <c r="AP279">
        <f t="shared" si="305"/>
        <v>0</v>
      </c>
      <c r="AQ279">
        <f t="shared" si="306"/>
        <v>0</v>
      </c>
      <c r="AR279">
        <f t="shared" si="307"/>
        <v>0</v>
      </c>
      <c r="AS279">
        <f t="shared" si="308"/>
        <v>0</v>
      </c>
      <c r="AT279">
        <f t="shared" si="309"/>
        <v>0</v>
      </c>
      <c r="AU279">
        <f t="shared" si="310"/>
        <v>0</v>
      </c>
      <c r="AY279" s="1" t="s">
        <v>143</v>
      </c>
    </row>
    <row r="280" spans="1:51" ht="24.95" customHeight="1" x14ac:dyDescent="0.3">
      <c r="A280" s="7" t="s">
        <v>192</v>
      </c>
      <c r="B280" s="11"/>
      <c r="C280" s="6" t="s">
        <v>12</v>
      </c>
      <c r="D280" s="8">
        <v>51.7</v>
      </c>
      <c r="E280" s="8"/>
      <c r="F280" s="8"/>
      <c r="G280" s="8"/>
      <c r="H280" s="8"/>
      <c r="I280" s="8"/>
      <c r="J280" s="8"/>
      <c r="K280" s="8"/>
      <c r="L280" s="8"/>
      <c r="M280" s="9" t="s">
        <v>174</v>
      </c>
      <c r="O280" t="str">
        <f>""</f>
        <v/>
      </c>
      <c r="P280" s="1" t="s">
        <v>141</v>
      </c>
      <c r="Q280">
        <v>1</v>
      </c>
      <c r="R280">
        <f t="shared" si="281"/>
        <v>0</v>
      </c>
      <c r="S280">
        <f t="shared" si="282"/>
        <v>0</v>
      </c>
      <c r="T280">
        <f t="shared" si="283"/>
        <v>0</v>
      </c>
      <c r="U280">
        <f t="shared" si="284"/>
        <v>0</v>
      </c>
      <c r="V280">
        <f t="shared" si="285"/>
        <v>0</v>
      </c>
      <c r="W280">
        <f t="shared" si="286"/>
        <v>0</v>
      </c>
      <c r="X280">
        <f t="shared" si="287"/>
        <v>0</v>
      </c>
      <c r="Y280">
        <f t="shared" si="288"/>
        <v>0</v>
      </c>
      <c r="Z280">
        <f t="shared" si="289"/>
        <v>0</v>
      </c>
      <c r="AA280">
        <f t="shared" si="290"/>
        <v>0</v>
      </c>
      <c r="AB280">
        <f t="shared" si="291"/>
        <v>0</v>
      </c>
      <c r="AC280">
        <f t="shared" si="292"/>
        <v>0</v>
      </c>
      <c r="AD280">
        <f t="shared" si="293"/>
        <v>0</v>
      </c>
      <c r="AE280">
        <f t="shared" si="294"/>
        <v>0</v>
      </c>
      <c r="AF280">
        <f t="shared" si="295"/>
        <v>0</v>
      </c>
      <c r="AG280">
        <f t="shared" si="296"/>
        <v>0</v>
      </c>
      <c r="AH280">
        <f t="shared" si="297"/>
        <v>0</v>
      </c>
      <c r="AI280">
        <f t="shared" si="298"/>
        <v>0</v>
      </c>
      <c r="AJ280">
        <f t="shared" si="299"/>
        <v>0</v>
      </c>
      <c r="AK280">
        <f t="shared" si="300"/>
        <v>0</v>
      </c>
      <c r="AL280">
        <f t="shared" si="301"/>
        <v>0</v>
      </c>
      <c r="AM280">
        <f t="shared" si="302"/>
        <v>0</v>
      </c>
      <c r="AN280">
        <f t="shared" si="303"/>
        <v>0</v>
      </c>
      <c r="AO280">
        <f t="shared" si="304"/>
        <v>0</v>
      </c>
      <c r="AP280">
        <f t="shared" si="305"/>
        <v>0</v>
      </c>
      <c r="AQ280">
        <f t="shared" si="306"/>
        <v>0</v>
      </c>
      <c r="AR280">
        <f t="shared" si="307"/>
        <v>0</v>
      </c>
      <c r="AS280">
        <f t="shared" si="308"/>
        <v>0</v>
      </c>
      <c r="AT280">
        <f t="shared" si="309"/>
        <v>0</v>
      </c>
      <c r="AU280">
        <f t="shared" si="310"/>
        <v>0</v>
      </c>
      <c r="AY280" s="1" t="s">
        <v>143</v>
      </c>
    </row>
    <row r="281" spans="1:51" ht="24.95" customHeight="1" x14ac:dyDescent="0.3">
      <c r="A281" s="7" t="s">
        <v>350</v>
      </c>
      <c r="B281" s="7" t="s">
        <v>267</v>
      </c>
      <c r="C281" s="6" t="s">
        <v>12</v>
      </c>
      <c r="D281" s="8">
        <v>127</v>
      </c>
      <c r="E281" s="8"/>
      <c r="F281" s="8"/>
      <c r="G281" s="8"/>
      <c r="H281" s="8"/>
      <c r="I281" s="8"/>
      <c r="J281" s="8"/>
      <c r="K281" s="8"/>
      <c r="L281" s="8"/>
      <c r="M281" s="9" t="s">
        <v>175</v>
      </c>
      <c r="O281" t="str">
        <f>""</f>
        <v/>
      </c>
      <c r="P281" s="1" t="s">
        <v>141</v>
      </c>
      <c r="Q281">
        <v>1</v>
      </c>
      <c r="R281">
        <f t="shared" si="281"/>
        <v>0</v>
      </c>
      <c r="S281">
        <f t="shared" si="282"/>
        <v>0</v>
      </c>
      <c r="T281">
        <f t="shared" si="283"/>
        <v>0</v>
      </c>
      <c r="U281">
        <f t="shared" si="284"/>
        <v>0</v>
      </c>
      <c r="V281">
        <f t="shared" si="285"/>
        <v>0</v>
      </c>
      <c r="W281">
        <f t="shared" si="286"/>
        <v>0</v>
      </c>
      <c r="X281">
        <f t="shared" si="287"/>
        <v>0</v>
      </c>
      <c r="Y281">
        <f t="shared" si="288"/>
        <v>0</v>
      </c>
      <c r="Z281">
        <f t="shared" si="289"/>
        <v>0</v>
      </c>
      <c r="AA281">
        <f t="shared" si="290"/>
        <v>0</v>
      </c>
      <c r="AB281">
        <f t="shared" si="291"/>
        <v>0</v>
      </c>
      <c r="AC281">
        <f t="shared" si="292"/>
        <v>0</v>
      </c>
      <c r="AD281">
        <f t="shared" si="293"/>
        <v>0</v>
      </c>
      <c r="AE281">
        <f t="shared" si="294"/>
        <v>0</v>
      </c>
      <c r="AF281">
        <f t="shared" si="295"/>
        <v>0</v>
      </c>
      <c r="AG281">
        <f t="shared" si="296"/>
        <v>0</v>
      </c>
      <c r="AH281">
        <f t="shared" si="297"/>
        <v>0</v>
      </c>
      <c r="AI281">
        <f t="shared" si="298"/>
        <v>0</v>
      </c>
      <c r="AJ281">
        <f t="shared" si="299"/>
        <v>0</v>
      </c>
      <c r="AK281">
        <f t="shared" si="300"/>
        <v>0</v>
      </c>
      <c r="AL281">
        <f t="shared" si="301"/>
        <v>0</v>
      </c>
      <c r="AM281">
        <f t="shared" si="302"/>
        <v>0</v>
      </c>
      <c r="AN281">
        <f t="shared" si="303"/>
        <v>0</v>
      </c>
      <c r="AO281">
        <f t="shared" si="304"/>
        <v>0</v>
      </c>
      <c r="AP281">
        <f t="shared" si="305"/>
        <v>0</v>
      </c>
      <c r="AQ281">
        <f t="shared" si="306"/>
        <v>0</v>
      </c>
      <c r="AR281">
        <f t="shared" si="307"/>
        <v>0</v>
      </c>
      <c r="AS281">
        <f t="shared" si="308"/>
        <v>0</v>
      </c>
      <c r="AT281">
        <f t="shared" si="309"/>
        <v>0</v>
      </c>
      <c r="AU281">
        <f t="shared" si="310"/>
        <v>0</v>
      </c>
    </row>
    <row r="282" spans="1:51" ht="24.95" customHeight="1" x14ac:dyDescent="0.3">
      <c r="A282" s="7" t="s">
        <v>350</v>
      </c>
      <c r="B282" s="7" t="s">
        <v>351</v>
      </c>
      <c r="C282" s="6" t="s">
        <v>12</v>
      </c>
      <c r="D282" s="8">
        <v>11.4</v>
      </c>
      <c r="E282" s="8"/>
      <c r="F282" s="8"/>
      <c r="G282" s="8"/>
      <c r="H282" s="8"/>
      <c r="I282" s="8"/>
      <c r="J282" s="8"/>
      <c r="K282" s="8"/>
      <c r="L282" s="8"/>
      <c r="M282" s="9" t="s">
        <v>176</v>
      </c>
      <c r="O282" t="str">
        <f>""</f>
        <v/>
      </c>
      <c r="P282" s="1" t="s">
        <v>141</v>
      </c>
      <c r="Q282">
        <v>1</v>
      </c>
      <c r="R282">
        <f t="shared" si="281"/>
        <v>0</v>
      </c>
      <c r="S282">
        <f t="shared" si="282"/>
        <v>0</v>
      </c>
      <c r="T282">
        <f t="shared" si="283"/>
        <v>0</v>
      </c>
      <c r="U282">
        <f t="shared" si="284"/>
        <v>0</v>
      </c>
      <c r="V282">
        <f t="shared" si="285"/>
        <v>0</v>
      </c>
      <c r="W282">
        <f t="shared" si="286"/>
        <v>0</v>
      </c>
      <c r="X282">
        <f t="shared" si="287"/>
        <v>0</v>
      </c>
      <c r="Y282">
        <f t="shared" si="288"/>
        <v>0</v>
      </c>
      <c r="Z282">
        <f t="shared" si="289"/>
        <v>0</v>
      </c>
      <c r="AA282">
        <f t="shared" si="290"/>
        <v>0</v>
      </c>
      <c r="AB282">
        <f t="shared" si="291"/>
        <v>0</v>
      </c>
      <c r="AC282">
        <f t="shared" si="292"/>
        <v>0</v>
      </c>
      <c r="AD282">
        <f t="shared" si="293"/>
        <v>0</v>
      </c>
      <c r="AE282">
        <f t="shared" si="294"/>
        <v>0</v>
      </c>
      <c r="AF282">
        <f t="shared" si="295"/>
        <v>0</v>
      </c>
      <c r="AG282">
        <f t="shared" si="296"/>
        <v>0</v>
      </c>
      <c r="AH282">
        <f t="shared" si="297"/>
        <v>0</v>
      </c>
      <c r="AI282">
        <f t="shared" si="298"/>
        <v>0</v>
      </c>
      <c r="AJ282">
        <f t="shared" si="299"/>
        <v>0</v>
      </c>
      <c r="AK282">
        <f t="shared" si="300"/>
        <v>0</v>
      </c>
      <c r="AL282">
        <f t="shared" si="301"/>
        <v>0</v>
      </c>
      <c r="AM282">
        <f t="shared" si="302"/>
        <v>0</v>
      </c>
      <c r="AN282">
        <f t="shared" si="303"/>
        <v>0</v>
      </c>
      <c r="AO282">
        <f t="shared" si="304"/>
        <v>0</v>
      </c>
      <c r="AP282">
        <f t="shared" si="305"/>
        <v>0</v>
      </c>
      <c r="AQ282">
        <f t="shared" si="306"/>
        <v>0</v>
      </c>
      <c r="AR282">
        <f t="shared" si="307"/>
        <v>0</v>
      </c>
      <c r="AS282">
        <f t="shared" si="308"/>
        <v>0</v>
      </c>
      <c r="AT282">
        <f t="shared" si="309"/>
        <v>0</v>
      </c>
      <c r="AU282">
        <f t="shared" si="310"/>
        <v>0</v>
      </c>
    </row>
    <row r="283" spans="1:51" ht="24.95" customHeight="1" x14ac:dyDescent="0.3">
      <c r="A283" s="7" t="s">
        <v>352</v>
      </c>
      <c r="B283" s="11"/>
      <c r="C283" s="6" t="s">
        <v>12</v>
      </c>
      <c r="D283" s="8">
        <v>120.5</v>
      </c>
      <c r="E283" s="8"/>
      <c r="F283" s="8"/>
      <c r="G283" s="8"/>
      <c r="H283" s="8"/>
      <c r="I283" s="8"/>
      <c r="J283" s="8"/>
      <c r="K283" s="8"/>
      <c r="L283" s="8"/>
      <c r="M283" s="9" t="s">
        <v>177</v>
      </c>
      <c r="O283" t="str">
        <f>""</f>
        <v/>
      </c>
      <c r="P283" s="1" t="s">
        <v>141</v>
      </c>
      <c r="Q283">
        <v>1</v>
      </c>
      <c r="R283">
        <f t="shared" si="281"/>
        <v>0</v>
      </c>
      <c r="S283">
        <f t="shared" si="282"/>
        <v>0</v>
      </c>
      <c r="T283">
        <f t="shared" si="283"/>
        <v>0</v>
      </c>
      <c r="U283">
        <f t="shared" si="284"/>
        <v>0</v>
      </c>
      <c r="V283">
        <f t="shared" si="285"/>
        <v>0</v>
      </c>
      <c r="W283">
        <f t="shared" si="286"/>
        <v>0</v>
      </c>
      <c r="X283">
        <f t="shared" si="287"/>
        <v>0</v>
      </c>
      <c r="Y283">
        <f t="shared" si="288"/>
        <v>0</v>
      </c>
      <c r="Z283">
        <f t="shared" si="289"/>
        <v>0</v>
      </c>
      <c r="AA283">
        <f t="shared" si="290"/>
        <v>0</v>
      </c>
      <c r="AB283">
        <f t="shared" si="291"/>
        <v>0</v>
      </c>
      <c r="AC283">
        <f t="shared" si="292"/>
        <v>0</v>
      </c>
      <c r="AD283">
        <f t="shared" si="293"/>
        <v>0</v>
      </c>
      <c r="AE283">
        <f t="shared" si="294"/>
        <v>0</v>
      </c>
      <c r="AF283">
        <f t="shared" si="295"/>
        <v>0</v>
      </c>
      <c r="AG283">
        <f t="shared" si="296"/>
        <v>0</v>
      </c>
      <c r="AH283">
        <f t="shared" si="297"/>
        <v>0</v>
      </c>
      <c r="AI283">
        <f t="shared" si="298"/>
        <v>0</v>
      </c>
      <c r="AJ283">
        <f t="shared" si="299"/>
        <v>0</v>
      </c>
      <c r="AK283">
        <f t="shared" si="300"/>
        <v>0</v>
      </c>
      <c r="AL283">
        <f t="shared" si="301"/>
        <v>0</v>
      </c>
      <c r="AM283">
        <f t="shared" si="302"/>
        <v>0</v>
      </c>
      <c r="AN283">
        <f t="shared" si="303"/>
        <v>0</v>
      </c>
      <c r="AO283">
        <f t="shared" si="304"/>
        <v>0</v>
      </c>
      <c r="AP283">
        <f t="shared" si="305"/>
        <v>0</v>
      </c>
      <c r="AQ283">
        <f t="shared" si="306"/>
        <v>0</v>
      </c>
      <c r="AR283">
        <f t="shared" si="307"/>
        <v>0</v>
      </c>
      <c r="AS283">
        <f t="shared" si="308"/>
        <v>0</v>
      </c>
      <c r="AT283">
        <f t="shared" si="309"/>
        <v>0</v>
      </c>
      <c r="AU283">
        <f t="shared" si="310"/>
        <v>0</v>
      </c>
      <c r="AY283" s="1" t="s">
        <v>144</v>
      </c>
    </row>
    <row r="284" spans="1:51" ht="24.95" customHeight="1" x14ac:dyDescent="0.3">
      <c r="A284" s="7" t="s">
        <v>353</v>
      </c>
      <c r="B284" s="11"/>
      <c r="C284" s="6" t="s">
        <v>12</v>
      </c>
      <c r="D284" s="8">
        <v>123</v>
      </c>
      <c r="E284" s="8"/>
      <c r="F284" s="8"/>
      <c r="G284" s="8"/>
      <c r="H284" s="8"/>
      <c r="I284" s="8"/>
      <c r="J284" s="8"/>
      <c r="K284" s="8"/>
      <c r="L284" s="8"/>
      <c r="M284" s="9" t="s">
        <v>178</v>
      </c>
      <c r="O284" t="str">
        <f>""</f>
        <v/>
      </c>
      <c r="P284" s="1" t="s">
        <v>141</v>
      </c>
      <c r="Q284">
        <v>1</v>
      </c>
      <c r="R284">
        <f t="shared" si="281"/>
        <v>0</v>
      </c>
      <c r="S284">
        <f t="shared" si="282"/>
        <v>0</v>
      </c>
      <c r="T284">
        <f t="shared" si="283"/>
        <v>0</v>
      </c>
      <c r="U284">
        <f t="shared" si="284"/>
        <v>0</v>
      </c>
      <c r="V284">
        <f t="shared" si="285"/>
        <v>0</v>
      </c>
      <c r="W284">
        <f t="shared" si="286"/>
        <v>0</v>
      </c>
      <c r="X284">
        <f t="shared" si="287"/>
        <v>0</v>
      </c>
      <c r="Y284">
        <f t="shared" si="288"/>
        <v>0</v>
      </c>
      <c r="Z284">
        <f t="shared" si="289"/>
        <v>0</v>
      </c>
      <c r="AA284">
        <f t="shared" si="290"/>
        <v>0</v>
      </c>
      <c r="AB284">
        <f t="shared" si="291"/>
        <v>0</v>
      </c>
      <c r="AC284">
        <f t="shared" si="292"/>
        <v>0</v>
      </c>
      <c r="AD284">
        <f t="shared" si="293"/>
        <v>0</v>
      </c>
      <c r="AE284">
        <f t="shared" si="294"/>
        <v>0</v>
      </c>
      <c r="AF284">
        <f t="shared" si="295"/>
        <v>0</v>
      </c>
      <c r="AG284">
        <f t="shared" si="296"/>
        <v>0</v>
      </c>
      <c r="AH284">
        <f t="shared" si="297"/>
        <v>0</v>
      </c>
      <c r="AI284">
        <f t="shared" si="298"/>
        <v>0</v>
      </c>
      <c r="AJ284">
        <f t="shared" si="299"/>
        <v>0</v>
      </c>
      <c r="AK284">
        <f t="shared" si="300"/>
        <v>0</v>
      </c>
      <c r="AL284">
        <f t="shared" si="301"/>
        <v>0</v>
      </c>
      <c r="AM284">
        <f t="shared" si="302"/>
        <v>0</v>
      </c>
      <c r="AN284">
        <f t="shared" si="303"/>
        <v>0</v>
      </c>
      <c r="AO284">
        <f t="shared" si="304"/>
        <v>0</v>
      </c>
      <c r="AP284">
        <f t="shared" si="305"/>
        <v>0</v>
      </c>
      <c r="AQ284">
        <f t="shared" si="306"/>
        <v>0</v>
      </c>
      <c r="AR284">
        <f t="shared" si="307"/>
        <v>0</v>
      </c>
      <c r="AS284">
        <f t="shared" si="308"/>
        <v>0</v>
      </c>
      <c r="AT284">
        <f t="shared" si="309"/>
        <v>0</v>
      </c>
      <c r="AU284">
        <f t="shared" si="310"/>
        <v>0</v>
      </c>
      <c r="AY284" s="1" t="s">
        <v>354</v>
      </c>
    </row>
    <row r="285" spans="1:51" ht="24.95" customHeight="1" x14ac:dyDescent="0.3">
      <c r="A285" s="7" t="s">
        <v>355</v>
      </c>
      <c r="B285" s="11"/>
      <c r="C285" s="6" t="s">
        <v>12</v>
      </c>
      <c r="D285" s="8">
        <v>881.7</v>
      </c>
      <c r="E285" s="8"/>
      <c r="F285" s="8"/>
      <c r="G285" s="8"/>
      <c r="H285" s="8"/>
      <c r="I285" s="8"/>
      <c r="J285" s="8"/>
      <c r="K285" s="8"/>
      <c r="L285" s="8"/>
      <c r="M285" s="9" t="s">
        <v>179</v>
      </c>
      <c r="O285" t="str">
        <f>""</f>
        <v/>
      </c>
      <c r="P285" s="1" t="s">
        <v>141</v>
      </c>
      <c r="Q285">
        <v>1</v>
      </c>
      <c r="R285">
        <f t="shared" si="281"/>
        <v>0</v>
      </c>
      <c r="S285">
        <f t="shared" si="282"/>
        <v>0</v>
      </c>
      <c r="T285">
        <f t="shared" si="283"/>
        <v>0</v>
      </c>
      <c r="U285">
        <f t="shared" si="284"/>
        <v>0</v>
      </c>
      <c r="V285">
        <f t="shared" si="285"/>
        <v>0</v>
      </c>
      <c r="W285">
        <f t="shared" si="286"/>
        <v>0</v>
      </c>
      <c r="X285">
        <f t="shared" si="287"/>
        <v>0</v>
      </c>
      <c r="Y285">
        <f t="shared" si="288"/>
        <v>0</v>
      </c>
      <c r="Z285">
        <f t="shared" si="289"/>
        <v>0</v>
      </c>
      <c r="AA285">
        <f t="shared" si="290"/>
        <v>0</v>
      </c>
      <c r="AB285">
        <f t="shared" si="291"/>
        <v>0</v>
      </c>
      <c r="AC285">
        <f t="shared" si="292"/>
        <v>0</v>
      </c>
      <c r="AD285">
        <f t="shared" si="293"/>
        <v>0</v>
      </c>
      <c r="AE285">
        <f t="shared" si="294"/>
        <v>0</v>
      </c>
      <c r="AF285">
        <f t="shared" si="295"/>
        <v>0</v>
      </c>
      <c r="AG285">
        <f t="shared" si="296"/>
        <v>0</v>
      </c>
      <c r="AH285">
        <f t="shared" si="297"/>
        <v>0</v>
      </c>
      <c r="AI285">
        <f t="shared" si="298"/>
        <v>0</v>
      </c>
      <c r="AJ285">
        <f t="shared" si="299"/>
        <v>0</v>
      </c>
      <c r="AK285">
        <f t="shared" si="300"/>
        <v>0</v>
      </c>
      <c r="AL285">
        <f t="shared" si="301"/>
        <v>0</v>
      </c>
      <c r="AM285">
        <f t="shared" si="302"/>
        <v>0</v>
      </c>
      <c r="AN285">
        <f t="shared" si="303"/>
        <v>0</v>
      </c>
      <c r="AO285">
        <f t="shared" si="304"/>
        <v>0</v>
      </c>
      <c r="AP285">
        <f t="shared" si="305"/>
        <v>0</v>
      </c>
      <c r="AQ285">
        <f t="shared" si="306"/>
        <v>0</v>
      </c>
      <c r="AR285">
        <f t="shared" si="307"/>
        <v>0</v>
      </c>
      <c r="AS285">
        <f t="shared" si="308"/>
        <v>0</v>
      </c>
      <c r="AT285">
        <f t="shared" si="309"/>
        <v>0</v>
      </c>
      <c r="AU285">
        <f t="shared" si="310"/>
        <v>0</v>
      </c>
      <c r="AY285" s="1" t="s">
        <v>354</v>
      </c>
    </row>
    <row r="286" spans="1:51" ht="24.95" customHeight="1" x14ac:dyDescent="0.3">
      <c r="A286" s="7" t="s">
        <v>356</v>
      </c>
      <c r="B286" s="11"/>
      <c r="C286" s="6" t="s">
        <v>12</v>
      </c>
      <c r="D286" s="8">
        <v>26.2</v>
      </c>
      <c r="E286" s="8"/>
      <c r="F286" s="8"/>
      <c r="G286" s="8"/>
      <c r="H286" s="8"/>
      <c r="I286" s="8"/>
      <c r="J286" s="8"/>
      <c r="K286" s="8"/>
      <c r="L286" s="8"/>
      <c r="M286" s="9" t="s">
        <v>180</v>
      </c>
      <c r="O286" t="str">
        <f>""</f>
        <v/>
      </c>
      <c r="P286" s="1" t="s">
        <v>141</v>
      </c>
      <c r="Q286">
        <v>1</v>
      </c>
      <c r="R286">
        <f t="shared" si="281"/>
        <v>0</v>
      </c>
      <c r="S286">
        <f t="shared" si="282"/>
        <v>0</v>
      </c>
      <c r="T286">
        <f t="shared" si="283"/>
        <v>0</v>
      </c>
      <c r="U286">
        <f t="shared" si="284"/>
        <v>0</v>
      </c>
      <c r="V286">
        <f t="shared" si="285"/>
        <v>0</v>
      </c>
      <c r="W286">
        <f t="shared" si="286"/>
        <v>0</v>
      </c>
      <c r="X286">
        <f t="shared" si="287"/>
        <v>0</v>
      </c>
      <c r="Y286">
        <f t="shared" si="288"/>
        <v>0</v>
      </c>
      <c r="Z286">
        <f t="shared" si="289"/>
        <v>0</v>
      </c>
      <c r="AA286">
        <f t="shared" si="290"/>
        <v>0</v>
      </c>
      <c r="AB286">
        <f t="shared" si="291"/>
        <v>0</v>
      </c>
      <c r="AC286">
        <f t="shared" si="292"/>
        <v>0</v>
      </c>
      <c r="AD286">
        <f t="shared" si="293"/>
        <v>0</v>
      </c>
      <c r="AE286">
        <f t="shared" si="294"/>
        <v>0</v>
      </c>
      <c r="AF286">
        <f t="shared" si="295"/>
        <v>0</v>
      </c>
      <c r="AG286">
        <f t="shared" si="296"/>
        <v>0</v>
      </c>
      <c r="AH286">
        <f t="shared" si="297"/>
        <v>0</v>
      </c>
      <c r="AI286">
        <f t="shared" si="298"/>
        <v>0</v>
      </c>
      <c r="AJ286">
        <f t="shared" si="299"/>
        <v>0</v>
      </c>
      <c r="AK286">
        <f t="shared" si="300"/>
        <v>0</v>
      </c>
      <c r="AL286">
        <f t="shared" si="301"/>
        <v>0</v>
      </c>
      <c r="AM286">
        <f t="shared" si="302"/>
        <v>0</v>
      </c>
      <c r="AN286">
        <f t="shared" si="303"/>
        <v>0</v>
      </c>
      <c r="AO286">
        <f t="shared" si="304"/>
        <v>0</v>
      </c>
      <c r="AP286">
        <f t="shared" si="305"/>
        <v>0</v>
      </c>
      <c r="AQ286">
        <f t="shared" si="306"/>
        <v>0</v>
      </c>
      <c r="AR286">
        <f t="shared" si="307"/>
        <v>0</v>
      </c>
      <c r="AS286">
        <f t="shared" si="308"/>
        <v>0</v>
      </c>
      <c r="AT286">
        <f t="shared" si="309"/>
        <v>0</v>
      </c>
      <c r="AU286">
        <f t="shared" si="310"/>
        <v>0</v>
      </c>
    </row>
    <row r="287" spans="1:51" ht="24.95" customHeight="1" x14ac:dyDescent="0.3">
      <c r="A287" s="7" t="s">
        <v>357</v>
      </c>
      <c r="B287" s="11"/>
      <c r="C287" s="6" t="s">
        <v>12</v>
      </c>
      <c r="D287" s="8">
        <v>85.4</v>
      </c>
      <c r="E287" s="8"/>
      <c r="F287" s="8"/>
      <c r="G287" s="8"/>
      <c r="H287" s="8"/>
      <c r="I287" s="8"/>
      <c r="J287" s="8"/>
      <c r="K287" s="8"/>
      <c r="L287" s="8"/>
      <c r="M287" s="9" t="s">
        <v>181</v>
      </c>
      <c r="O287" t="str">
        <f>""</f>
        <v/>
      </c>
      <c r="P287" s="1" t="s">
        <v>141</v>
      </c>
      <c r="Q287">
        <v>1</v>
      </c>
      <c r="R287">
        <f t="shared" si="281"/>
        <v>0</v>
      </c>
      <c r="S287">
        <f t="shared" si="282"/>
        <v>0</v>
      </c>
      <c r="T287">
        <f t="shared" si="283"/>
        <v>0</v>
      </c>
      <c r="U287">
        <f t="shared" si="284"/>
        <v>0</v>
      </c>
      <c r="V287">
        <f t="shared" si="285"/>
        <v>0</v>
      </c>
      <c r="W287">
        <f t="shared" si="286"/>
        <v>0</v>
      </c>
      <c r="X287">
        <f t="shared" si="287"/>
        <v>0</v>
      </c>
      <c r="Y287">
        <f t="shared" si="288"/>
        <v>0</v>
      </c>
      <c r="Z287">
        <f t="shared" si="289"/>
        <v>0</v>
      </c>
      <c r="AA287">
        <f t="shared" si="290"/>
        <v>0</v>
      </c>
      <c r="AB287">
        <f t="shared" si="291"/>
        <v>0</v>
      </c>
      <c r="AC287">
        <f t="shared" si="292"/>
        <v>0</v>
      </c>
      <c r="AD287">
        <f t="shared" si="293"/>
        <v>0</v>
      </c>
      <c r="AE287">
        <f t="shared" si="294"/>
        <v>0</v>
      </c>
      <c r="AF287">
        <f t="shared" si="295"/>
        <v>0</v>
      </c>
      <c r="AG287">
        <f t="shared" si="296"/>
        <v>0</v>
      </c>
      <c r="AH287">
        <f t="shared" si="297"/>
        <v>0</v>
      </c>
      <c r="AI287">
        <f t="shared" si="298"/>
        <v>0</v>
      </c>
      <c r="AJ287">
        <f t="shared" si="299"/>
        <v>0</v>
      </c>
      <c r="AK287">
        <f t="shared" si="300"/>
        <v>0</v>
      </c>
      <c r="AL287">
        <f t="shared" si="301"/>
        <v>0</v>
      </c>
      <c r="AM287">
        <f t="shared" si="302"/>
        <v>0</v>
      </c>
      <c r="AN287">
        <f t="shared" si="303"/>
        <v>0</v>
      </c>
      <c r="AO287">
        <f t="shared" si="304"/>
        <v>0</v>
      </c>
      <c r="AP287">
        <f t="shared" si="305"/>
        <v>0</v>
      </c>
      <c r="AQ287">
        <f t="shared" si="306"/>
        <v>0</v>
      </c>
      <c r="AR287">
        <f t="shared" si="307"/>
        <v>0</v>
      </c>
      <c r="AS287">
        <f t="shared" si="308"/>
        <v>0</v>
      </c>
      <c r="AT287">
        <f t="shared" si="309"/>
        <v>0</v>
      </c>
      <c r="AU287">
        <f t="shared" si="310"/>
        <v>0</v>
      </c>
    </row>
    <row r="288" spans="1:51" ht="24.95" customHeight="1" x14ac:dyDescent="0.3">
      <c r="A288" s="7" t="s">
        <v>358</v>
      </c>
      <c r="B288" s="11"/>
      <c r="C288" s="6" t="s">
        <v>12</v>
      </c>
      <c r="D288" s="8">
        <v>44.8</v>
      </c>
      <c r="E288" s="8"/>
      <c r="F288" s="8"/>
      <c r="G288" s="8"/>
      <c r="H288" s="8"/>
      <c r="I288" s="8"/>
      <c r="J288" s="8"/>
      <c r="K288" s="8"/>
      <c r="L288" s="8"/>
      <c r="M288" s="9" t="s">
        <v>182</v>
      </c>
      <c r="O288" t="str">
        <f>""</f>
        <v/>
      </c>
      <c r="P288" s="1" t="s">
        <v>141</v>
      </c>
      <c r="Q288">
        <v>1</v>
      </c>
      <c r="R288">
        <f t="shared" si="281"/>
        <v>0</v>
      </c>
      <c r="S288">
        <f t="shared" si="282"/>
        <v>0</v>
      </c>
      <c r="T288">
        <f t="shared" si="283"/>
        <v>0</v>
      </c>
      <c r="U288">
        <f t="shared" si="284"/>
        <v>0</v>
      </c>
      <c r="V288">
        <f t="shared" si="285"/>
        <v>0</v>
      </c>
      <c r="W288">
        <f t="shared" si="286"/>
        <v>0</v>
      </c>
      <c r="X288">
        <f t="shared" si="287"/>
        <v>0</v>
      </c>
      <c r="Y288">
        <f t="shared" si="288"/>
        <v>0</v>
      </c>
      <c r="Z288">
        <f t="shared" si="289"/>
        <v>0</v>
      </c>
      <c r="AA288">
        <f t="shared" si="290"/>
        <v>0</v>
      </c>
      <c r="AB288">
        <f t="shared" si="291"/>
        <v>0</v>
      </c>
      <c r="AC288">
        <f t="shared" si="292"/>
        <v>0</v>
      </c>
      <c r="AD288">
        <f t="shared" si="293"/>
        <v>0</v>
      </c>
      <c r="AE288">
        <f t="shared" si="294"/>
        <v>0</v>
      </c>
      <c r="AF288">
        <f t="shared" si="295"/>
        <v>0</v>
      </c>
      <c r="AG288">
        <f t="shared" si="296"/>
        <v>0</v>
      </c>
      <c r="AH288">
        <f t="shared" si="297"/>
        <v>0</v>
      </c>
      <c r="AI288">
        <f t="shared" si="298"/>
        <v>0</v>
      </c>
      <c r="AJ288">
        <f t="shared" si="299"/>
        <v>0</v>
      </c>
      <c r="AK288">
        <f t="shared" si="300"/>
        <v>0</v>
      </c>
      <c r="AL288">
        <f t="shared" si="301"/>
        <v>0</v>
      </c>
      <c r="AM288">
        <f t="shared" si="302"/>
        <v>0</v>
      </c>
      <c r="AN288">
        <f t="shared" si="303"/>
        <v>0</v>
      </c>
      <c r="AO288">
        <f t="shared" si="304"/>
        <v>0</v>
      </c>
      <c r="AP288">
        <f t="shared" si="305"/>
        <v>0</v>
      </c>
      <c r="AQ288">
        <f t="shared" si="306"/>
        <v>0</v>
      </c>
      <c r="AR288">
        <f t="shared" si="307"/>
        <v>0</v>
      </c>
      <c r="AS288">
        <f t="shared" si="308"/>
        <v>0</v>
      </c>
      <c r="AT288">
        <f t="shared" si="309"/>
        <v>0</v>
      </c>
      <c r="AU288">
        <f t="shared" si="310"/>
        <v>0</v>
      </c>
      <c r="AY288" s="1" t="s">
        <v>143</v>
      </c>
    </row>
    <row r="289" spans="1:51" ht="24.95" customHeight="1" x14ac:dyDescent="0.3">
      <c r="A289" s="7" t="s">
        <v>359</v>
      </c>
      <c r="B289" s="11"/>
      <c r="C289" s="6" t="s">
        <v>12</v>
      </c>
      <c r="D289" s="8">
        <v>125.9</v>
      </c>
      <c r="E289" s="8"/>
      <c r="F289" s="8"/>
      <c r="G289" s="8"/>
      <c r="H289" s="8"/>
      <c r="I289" s="8"/>
      <c r="J289" s="8"/>
      <c r="K289" s="8"/>
      <c r="L289" s="8"/>
      <c r="M289" s="9" t="s">
        <v>183</v>
      </c>
      <c r="O289" t="str">
        <f>""</f>
        <v/>
      </c>
      <c r="P289" s="1" t="s">
        <v>141</v>
      </c>
      <c r="Q289">
        <v>1</v>
      </c>
      <c r="R289">
        <f t="shared" si="281"/>
        <v>0</v>
      </c>
      <c r="S289">
        <f t="shared" si="282"/>
        <v>0</v>
      </c>
      <c r="T289">
        <f t="shared" si="283"/>
        <v>0</v>
      </c>
      <c r="U289">
        <f t="shared" si="284"/>
        <v>0</v>
      </c>
      <c r="V289">
        <f t="shared" si="285"/>
        <v>0</v>
      </c>
      <c r="W289">
        <f t="shared" si="286"/>
        <v>0</v>
      </c>
      <c r="X289">
        <f t="shared" si="287"/>
        <v>0</v>
      </c>
      <c r="Y289">
        <f t="shared" si="288"/>
        <v>0</v>
      </c>
      <c r="Z289">
        <f t="shared" si="289"/>
        <v>0</v>
      </c>
      <c r="AA289">
        <f t="shared" si="290"/>
        <v>0</v>
      </c>
      <c r="AB289">
        <f t="shared" si="291"/>
        <v>0</v>
      </c>
      <c r="AC289">
        <f t="shared" si="292"/>
        <v>0</v>
      </c>
      <c r="AD289">
        <f t="shared" si="293"/>
        <v>0</v>
      </c>
      <c r="AE289">
        <f t="shared" si="294"/>
        <v>0</v>
      </c>
      <c r="AF289">
        <f t="shared" si="295"/>
        <v>0</v>
      </c>
      <c r="AG289">
        <f t="shared" si="296"/>
        <v>0</v>
      </c>
      <c r="AH289">
        <f t="shared" si="297"/>
        <v>0</v>
      </c>
      <c r="AI289">
        <f t="shared" si="298"/>
        <v>0</v>
      </c>
      <c r="AJ289">
        <f t="shared" si="299"/>
        <v>0</v>
      </c>
      <c r="AK289">
        <f t="shared" si="300"/>
        <v>0</v>
      </c>
      <c r="AL289">
        <f t="shared" si="301"/>
        <v>0</v>
      </c>
      <c r="AM289">
        <f t="shared" si="302"/>
        <v>0</v>
      </c>
      <c r="AN289">
        <f t="shared" si="303"/>
        <v>0</v>
      </c>
      <c r="AO289">
        <f t="shared" si="304"/>
        <v>0</v>
      </c>
      <c r="AP289">
        <f t="shared" si="305"/>
        <v>0</v>
      </c>
      <c r="AQ289">
        <f t="shared" si="306"/>
        <v>0</v>
      </c>
      <c r="AR289">
        <f t="shared" si="307"/>
        <v>0</v>
      </c>
      <c r="AS289">
        <f t="shared" si="308"/>
        <v>0</v>
      </c>
      <c r="AT289">
        <f t="shared" si="309"/>
        <v>0</v>
      </c>
      <c r="AU289">
        <f t="shared" si="310"/>
        <v>0</v>
      </c>
    </row>
    <row r="290" spans="1:51" ht="24.95" customHeight="1" x14ac:dyDescent="0.3">
      <c r="A290" s="7" t="s">
        <v>360</v>
      </c>
      <c r="B290" s="7" t="s">
        <v>361</v>
      </c>
      <c r="C290" s="6" t="s">
        <v>16</v>
      </c>
      <c r="D290" s="8">
        <v>127.3</v>
      </c>
      <c r="E290" s="8"/>
      <c r="F290" s="8"/>
      <c r="G290" s="8"/>
      <c r="H290" s="8"/>
      <c r="I290" s="8"/>
      <c r="J290" s="8"/>
      <c r="K290" s="8"/>
      <c r="L290" s="8"/>
      <c r="M290" s="9" t="s">
        <v>184</v>
      </c>
      <c r="O290" t="str">
        <f>""</f>
        <v/>
      </c>
      <c r="P290" s="1" t="s">
        <v>141</v>
      </c>
      <c r="Q290">
        <v>1</v>
      </c>
      <c r="R290">
        <f t="shared" si="281"/>
        <v>0</v>
      </c>
      <c r="S290">
        <f t="shared" si="282"/>
        <v>0</v>
      </c>
      <c r="T290">
        <f t="shared" si="283"/>
        <v>0</v>
      </c>
      <c r="U290">
        <f t="shared" si="284"/>
        <v>0</v>
      </c>
      <c r="V290">
        <f t="shared" si="285"/>
        <v>0</v>
      </c>
      <c r="W290">
        <f t="shared" si="286"/>
        <v>0</v>
      </c>
      <c r="X290">
        <f t="shared" si="287"/>
        <v>0</v>
      </c>
      <c r="Y290">
        <f t="shared" si="288"/>
        <v>0</v>
      </c>
      <c r="Z290">
        <f t="shared" si="289"/>
        <v>0</v>
      </c>
      <c r="AA290">
        <f t="shared" si="290"/>
        <v>0</v>
      </c>
      <c r="AB290">
        <f t="shared" si="291"/>
        <v>0</v>
      </c>
      <c r="AC290">
        <f t="shared" si="292"/>
        <v>0</v>
      </c>
      <c r="AD290">
        <f t="shared" si="293"/>
        <v>0</v>
      </c>
      <c r="AE290">
        <f t="shared" si="294"/>
        <v>0</v>
      </c>
      <c r="AF290">
        <f t="shared" si="295"/>
        <v>0</v>
      </c>
      <c r="AG290">
        <f t="shared" si="296"/>
        <v>0</v>
      </c>
      <c r="AH290">
        <f t="shared" si="297"/>
        <v>0</v>
      </c>
      <c r="AI290">
        <f t="shared" si="298"/>
        <v>0</v>
      </c>
      <c r="AJ290">
        <f t="shared" si="299"/>
        <v>0</v>
      </c>
      <c r="AK290">
        <f t="shared" si="300"/>
        <v>0</v>
      </c>
      <c r="AL290">
        <f t="shared" si="301"/>
        <v>0</v>
      </c>
      <c r="AM290">
        <f t="shared" si="302"/>
        <v>0</v>
      </c>
      <c r="AN290">
        <f t="shared" si="303"/>
        <v>0</v>
      </c>
      <c r="AO290">
        <f t="shared" si="304"/>
        <v>0</v>
      </c>
      <c r="AP290">
        <f t="shared" si="305"/>
        <v>0</v>
      </c>
      <c r="AQ290">
        <f t="shared" si="306"/>
        <v>0</v>
      </c>
      <c r="AR290">
        <f t="shared" si="307"/>
        <v>0</v>
      </c>
      <c r="AS290">
        <f t="shared" si="308"/>
        <v>0</v>
      </c>
      <c r="AT290">
        <f t="shared" si="309"/>
        <v>0</v>
      </c>
      <c r="AU290">
        <f t="shared" si="310"/>
        <v>0</v>
      </c>
      <c r="AY290" s="1" t="s">
        <v>143</v>
      </c>
    </row>
    <row r="291" spans="1:51" ht="24.95" customHeight="1" x14ac:dyDescent="0.3">
      <c r="A291" s="7" t="s">
        <v>362</v>
      </c>
      <c r="B291" s="11"/>
      <c r="C291" s="6" t="s">
        <v>12</v>
      </c>
      <c r="D291" s="8">
        <v>290</v>
      </c>
      <c r="E291" s="8"/>
      <c r="F291" s="8"/>
      <c r="G291" s="8"/>
      <c r="H291" s="8"/>
      <c r="I291" s="8"/>
      <c r="J291" s="8"/>
      <c r="K291" s="8"/>
      <c r="L291" s="8"/>
      <c r="M291" s="9" t="s">
        <v>185</v>
      </c>
      <c r="O291" t="str">
        <f>""</f>
        <v/>
      </c>
      <c r="P291" s="1" t="s">
        <v>141</v>
      </c>
      <c r="Q291">
        <v>1</v>
      </c>
      <c r="R291">
        <f t="shared" si="281"/>
        <v>0</v>
      </c>
      <c r="S291">
        <f t="shared" si="282"/>
        <v>0</v>
      </c>
      <c r="T291">
        <f t="shared" si="283"/>
        <v>0</v>
      </c>
      <c r="U291">
        <f t="shared" si="284"/>
        <v>0</v>
      </c>
      <c r="V291">
        <f t="shared" si="285"/>
        <v>0</v>
      </c>
      <c r="W291">
        <f t="shared" si="286"/>
        <v>0</v>
      </c>
      <c r="X291">
        <f t="shared" si="287"/>
        <v>0</v>
      </c>
      <c r="Y291">
        <f t="shared" si="288"/>
        <v>0</v>
      </c>
      <c r="Z291">
        <f t="shared" si="289"/>
        <v>0</v>
      </c>
      <c r="AA291">
        <f t="shared" si="290"/>
        <v>0</v>
      </c>
      <c r="AB291">
        <f t="shared" si="291"/>
        <v>0</v>
      </c>
      <c r="AC291">
        <f t="shared" si="292"/>
        <v>0</v>
      </c>
      <c r="AD291">
        <f t="shared" si="293"/>
        <v>0</v>
      </c>
      <c r="AE291">
        <f t="shared" si="294"/>
        <v>0</v>
      </c>
      <c r="AF291">
        <f t="shared" si="295"/>
        <v>0</v>
      </c>
      <c r="AG291">
        <f t="shared" si="296"/>
        <v>0</v>
      </c>
      <c r="AH291">
        <f t="shared" si="297"/>
        <v>0</v>
      </c>
      <c r="AI291">
        <f t="shared" si="298"/>
        <v>0</v>
      </c>
      <c r="AJ291">
        <f t="shared" si="299"/>
        <v>0</v>
      </c>
      <c r="AK291">
        <f t="shared" si="300"/>
        <v>0</v>
      </c>
      <c r="AL291">
        <f t="shared" si="301"/>
        <v>0</v>
      </c>
      <c r="AM291">
        <f t="shared" si="302"/>
        <v>0</v>
      </c>
      <c r="AN291">
        <f t="shared" si="303"/>
        <v>0</v>
      </c>
      <c r="AO291">
        <f t="shared" si="304"/>
        <v>0</v>
      </c>
      <c r="AP291">
        <f t="shared" si="305"/>
        <v>0</v>
      </c>
      <c r="AQ291">
        <f t="shared" si="306"/>
        <v>0</v>
      </c>
      <c r="AR291">
        <f t="shared" si="307"/>
        <v>0</v>
      </c>
      <c r="AS291">
        <f t="shared" si="308"/>
        <v>0</v>
      </c>
      <c r="AT291">
        <f t="shared" si="309"/>
        <v>0</v>
      </c>
      <c r="AU291">
        <f t="shared" si="310"/>
        <v>0</v>
      </c>
    </row>
    <row r="292" spans="1:51" ht="24.95" customHeight="1" x14ac:dyDescent="0.3">
      <c r="A292" s="7" t="s">
        <v>363</v>
      </c>
      <c r="B292" s="7" t="s">
        <v>364</v>
      </c>
      <c r="C292" s="6" t="s">
        <v>12</v>
      </c>
      <c r="D292" s="8">
        <v>11.8</v>
      </c>
      <c r="E292" s="8"/>
      <c r="F292" s="8"/>
      <c r="G292" s="8"/>
      <c r="H292" s="8"/>
      <c r="I292" s="8"/>
      <c r="J292" s="8"/>
      <c r="K292" s="8"/>
      <c r="L292" s="8"/>
      <c r="M292" s="9" t="s">
        <v>186</v>
      </c>
      <c r="O292" t="str">
        <f>""</f>
        <v/>
      </c>
      <c r="P292" s="1" t="s">
        <v>141</v>
      </c>
      <c r="Q292">
        <v>1</v>
      </c>
      <c r="R292">
        <f t="shared" si="281"/>
        <v>0</v>
      </c>
      <c r="S292">
        <f t="shared" si="282"/>
        <v>0</v>
      </c>
      <c r="T292">
        <f t="shared" si="283"/>
        <v>0</v>
      </c>
      <c r="U292">
        <f t="shared" si="284"/>
        <v>0</v>
      </c>
      <c r="V292">
        <f t="shared" si="285"/>
        <v>0</v>
      </c>
      <c r="W292">
        <f t="shared" si="286"/>
        <v>0</v>
      </c>
      <c r="X292">
        <f t="shared" si="287"/>
        <v>0</v>
      </c>
      <c r="Y292">
        <f t="shared" si="288"/>
        <v>0</v>
      </c>
      <c r="Z292">
        <f t="shared" si="289"/>
        <v>0</v>
      </c>
      <c r="AA292">
        <f t="shared" si="290"/>
        <v>0</v>
      </c>
      <c r="AB292">
        <f t="shared" si="291"/>
        <v>0</v>
      </c>
      <c r="AC292">
        <f t="shared" si="292"/>
        <v>0</v>
      </c>
      <c r="AD292">
        <f t="shared" si="293"/>
        <v>0</v>
      </c>
      <c r="AE292">
        <f t="shared" si="294"/>
        <v>0</v>
      </c>
      <c r="AF292">
        <f t="shared" si="295"/>
        <v>0</v>
      </c>
      <c r="AG292">
        <f t="shared" si="296"/>
        <v>0</v>
      </c>
      <c r="AH292">
        <f t="shared" si="297"/>
        <v>0</v>
      </c>
      <c r="AI292">
        <f t="shared" si="298"/>
        <v>0</v>
      </c>
      <c r="AJ292">
        <f t="shared" si="299"/>
        <v>0</v>
      </c>
      <c r="AK292">
        <f t="shared" si="300"/>
        <v>0</v>
      </c>
      <c r="AL292">
        <f t="shared" si="301"/>
        <v>0</v>
      </c>
      <c r="AM292">
        <f t="shared" si="302"/>
        <v>0</v>
      </c>
      <c r="AN292">
        <f t="shared" si="303"/>
        <v>0</v>
      </c>
      <c r="AO292">
        <f t="shared" si="304"/>
        <v>0</v>
      </c>
      <c r="AP292">
        <f t="shared" si="305"/>
        <v>0</v>
      </c>
      <c r="AQ292">
        <f t="shared" si="306"/>
        <v>0</v>
      </c>
      <c r="AR292">
        <f t="shared" si="307"/>
        <v>0</v>
      </c>
      <c r="AS292">
        <f t="shared" si="308"/>
        <v>0</v>
      </c>
      <c r="AT292">
        <f t="shared" si="309"/>
        <v>0</v>
      </c>
      <c r="AU292">
        <f t="shared" si="310"/>
        <v>0</v>
      </c>
    </row>
    <row r="293" spans="1:51" ht="24.95" customHeight="1" x14ac:dyDescent="0.3">
      <c r="A293" s="7" t="s">
        <v>365</v>
      </c>
      <c r="B293" s="11"/>
      <c r="C293" s="6" t="s">
        <v>12</v>
      </c>
      <c r="D293" s="8">
        <v>0.7</v>
      </c>
      <c r="E293" s="8"/>
      <c r="F293" s="8"/>
      <c r="G293" s="8"/>
      <c r="H293" s="8"/>
      <c r="I293" s="8"/>
      <c r="J293" s="8"/>
      <c r="K293" s="8"/>
      <c r="L293" s="8"/>
      <c r="M293" s="9" t="s">
        <v>187</v>
      </c>
      <c r="O293" t="str">
        <f>""</f>
        <v/>
      </c>
      <c r="P293" s="1" t="s">
        <v>141</v>
      </c>
      <c r="Q293">
        <v>1</v>
      </c>
      <c r="R293">
        <f t="shared" si="281"/>
        <v>0</v>
      </c>
      <c r="S293">
        <f t="shared" si="282"/>
        <v>0</v>
      </c>
      <c r="T293">
        <f t="shared" si="283"/>
        <v>0</v>
      </c>
      <c r="U293">
        <f t="shared" si="284"/>
        <v>0</v>
      </c>
      <c r="V293">
        <f t="shared" si="285"/>
        <v>0</v>
      </c>
      <c r="W293">
        <f t="shared" si="286"/>
        <v>0</v>
      </c>
      <c r="X293">
        <f t="shared" si="287"/>
        <v>0</v>
      </c>
      <c r="Y293">
        <f t="shared" si="288"/>
        <v>0</v>
      </c>
      <c r="Z293">
        <f t="shared" si="289"/>
        <v>0</v>
      </c>
      <c r="AA293">
        <f t="shared" si="290"/>
        <v>0</v>
      </c>
      <c r="AB293">
        <f t="shared" si="291"/>
        <v>0</v>
      </c>
      <c r="AC293">
        <f t="shared" si="292"/>
        <v>0</v>
      </c>
      <c r="AD293">
        <f t="shared" si="293"/>
        <v>0</v>
      </c>
      <c r="AE293">
        <f t="shared" si="294"/>
        <v>0</v>
      </c>
      <c r="AF293">
        <f t="shared" si="295"/>
        <v>0</v>
      </c>
      <c r="AG293">
        <f t="shared" si="296"/>
        <v>0</v>
      </c>
      <c r="AH293">
        <f t="shared" si="297"/>
        <v>0</v>
      </c>
      <c r="AI293">
        <f t="shared" si="298"/>
        <v>0</v>
      </c>
      <c r="AJ293">
        <f t="shared" si="299"/>
        <v>0</v>
      </c>
      <c r="AK293">
        <f t="shared" si="300"/>
        <v>0</v>
      </c>
      <c r="AL293">
        <f t="shared" si="301"/>
        <v>0</v>
      </c>
      <c r="AM293">
        <f t="shared" si="302"/>
        <v>0</v>
      </c>
      <c r="AN293">
        <f t="shared" si="303"/>
        <v>0</v>
      </c>
      <c r="AO293">
        <f t="shared" si="304"/>
        <v>0</v>
      </c>
      <c r="AP293">
        <f t="shared" si="305"/>
        <v>0</v>
      </c>
      <c r="AQ293">
        <f t="shared" si="306"/>
        <v>0</v>
      </c>
      <c r="AR293">
        <f t="shared" si="307"/>
        <v>0</v>
      </c>
      <c r="AS293">
        <f t="shared" si="308"/>
        <v>0</v>
      </c>
      <c r="AT293">
        <f t="shared" si="309"/>
        <v>0</v>
      </c>
      <c r="AU293">
        <f t="shared" si="310"/>
        <v>0</v>
      </c>
    </row>
    <row r="294" spans="1:51" ht="24.95" customHeight="1" x14ac:dyDescent="0.3">
      <c r="A294" s="7" t="s">
        <v>190</v>
      </c>
      <c r="B294" s="11"/>
      <c r="C294" s="6" t="s">
        <v>12</v>
      </c>
      <c r="D294" s="8">
        <v>435.5</v>
      </c>
      <c r="E294" s="8"/>
      <c r="F294" s="8"/>
      <c r="G294" s="8"/>
      <c r="H294" s="8"/>
      <c r="I294" s="8"/>
      <c r="J294" s="8"/>
      <c r="K294" s="8"/>
      <c r="L294" s="8"/>
      <c r="M294" s="9" t="s">
        <v>188</v>
      </c>
      <c r="O294" t="str">
        <f>""</f>
        <v/>
      </c>
      <c r="P294" s="1" t="s">
        <v>141</v>
      </c>
      <c r="Q294">
        <v>1</v>
      </c>
      <c r="R294">
        <f t="shared" si="281"/>
        <v>0</v>
      </c>
      <c r="S294">
        <f t="shared" si="282"/>
        <v>0</v>
      </c>
      <c r="T294">
        <f t="shared" si="283"/>
        <v>0</v>
      </c>
      <c r="U294">
        <f t="shared" si="284"/>
        <v>0</v>
      </c>
      <c r="V294">
        <f t="shared" si="285"/>
        <v>0</v>
      </c>
      <c r="W294">
        <f t="shared" si="286"/>
        <v>0</v>
      </c>
      <c r="X294">
        <f t="shared" si="287"/>
        <v>0</v>
      </c>
      <c r="Y294">
        <f t="shared" si="288"/>
        <v>0</v>
      </c>
      <c r="Z294">
        <f t="shared" si="289"/>
        <v>0</v>
      </c>
      <c r="AA294">
        <f t="shared" si="290"/>
        <v>0</v>
      </c>
      <c r="AB294">
        <f t="shared" si="291"/>
        <v>0</v>
      </c>
      <c r="AC294">
        <f t="shared" si="292"/>
        <v>0</v>
      </c>
      <c r="AD294">
        <f t="shared" si="293"/>
        <v>0</v>
      </c>
      <c r="AE294">
        <f t="shared" si="294"/>
        <v>0</v>
      </c>
      <c r="AF294">
        <f t="shared" si="295"/>
        <v>0</v>
      </c>
      <c r="AG294">
        <f t="shared" si="296"/>
        <v>0</v>
      </c>
      <c r="AH294">
        <f t="shared" si="297"/>
        <v>0</v>
      </c>
      <c r="AI294">
        <f t="shared" si="298"/>
        <v>0</v>
      </c>
      <c r="AJ294">
        <f t="shared" si="299"/>
        <v>0</v>
      </c>
      <c r="AK294">
        <f t="shared" si="300"/>
        <v>0</v>
      </c>
      <c r="AL294">
        <f t="shared" si="301"/>
        <v>0</v>
      </c>
      <c r="AM294">
        <f t="shared" si="302"/>
        <v>0</v>
      </c>
      <c r="AN294">
        <f t="shared" si="303"/>
        <v>0</v>
      </c>
      <c r="AO294">
        <f t="shared" si="304"/>
        <v>0</v>
      </c>
      <c r="AP294">
        <f t="shared" si="305"/>
        <v>0</v>
      </c>
      <c r="AQ294">
        <f t="shared" si="306"/>
        <v>0</v>
      </c>
      <c r="AR294">
        <f t="shared" si="307"/>
        <v>0</v>
      </c>
      <c r="AS294">
        <f t="shared" si="308"/>
        <v>0</v>
      </c>
      <c r="AT294">
        <f t="shared" si="309"/>
        <v>0</v>
      </c>
      <c r="AU294">
        <f t="shared" si="310"/>
        <v>0</v>
      </c>
    </row>
    <row r="295" spans="1:51" ht="24.95" customHeight="1" x14ac:dyDescent="0.3">
      <c r="A295" s="7" t="s">
        <v>366</v>
      </c>
      <c r="B295" s="7" t="s">
        <v>367</v>
      </c>
      <c r="C295" s="6" t="s">
        <v>9</v>
      </c>
      <c r="D295" s="8">
        <v>5</v>
      </c>
      <c r="E295" s="8"/>
      <c r="F295" s="8"/>
      <c r="G295" s="8"/>
      <c r="H295" s="8"/>
      <c r="I295" s="8"/>
      <c r="J295" s="8"/>
      <c r="K295" s="8"/>
      <c r="L295" s="8"/>
      <c r="M295" s="9" t="s">
        <v>189</v>
      </c>
      <c r="O295" t="str">
        <f>""</f>
        <v/>
      </c>
      <c r="P295" s="1" t="s">
        <v>141</v>
      </c>
      <c r="Q295">
        <v>1</v>
      </c>
      <c r="R295">
        <f t="shared" si="281"/>
        <v>0</v>
      </c>
      <c r="S295">
        <f t="shared" si="282"/>
        <v>0</v>
      </c>
      <c r="T295">
        <f t="shared" si="283"/>
        <v>0</v>
      </c>
      <c r="U295">
        <f t="shared" si="284"/>
        <v>0</v>
      </c>
      <c r="V295">
        <f t="shared" si="285"/>
        <v>0</v>
      </c>
      <c r="W295">
        <f t="shared" si="286"/>
        <v>0</v>
      </c>
      <c r="X295">
        <f t="shared" si="287"/>
        <v>0</v>
      </c>
      <c r="Y295">
        <f t="shared" si="288"/>
        <v>0</v>
      </c>
      <c r="Z295">
        <f t="shared" si="289"/>
        <v>0</v>
      </c>
      <c r="AA295">
        <f t="shared" si="290"/>
        <v>0</v>
      </c>
      <c r="AB295">
        <f t="shared" si="291"/>
        <v>0</v>
      </c>
      <c r="AC295">
        <f t="shared" si="292"/>
        <v>0</v>
      </c>
      <c r="AD295">
        <f t="shared" si="293"/>
        <v>0</v>
      </c>
      <c r="AE295">
        <f t="shared" si="294"/>
        <v>0</v>
      </c>
      <c r="AF295">
        <f t="shared" si="295"/>
        <v>0</v>
      </c>
      <c r="AG295">
        <f t="shared" si="296"/>
        <v>0</v>
      </c>
      <c r="AH295">
        <f t="shared" si="297"/>
        <v>0</v>
      </c>
      <c r="AI295">
        <f t="shared" si="298"/>
        <v>0</v>
      </c>
      <c r="AJ295">
        <f t="shared" si="299"/>
        <v>0</v>
      </c>
      <c r="AK295">
        <f t="shared" si="300"/>
        <v>0</v>
      </c>
      <c r="AL295">
        <f t="shared" si="301"/>
        <v>0</v>
      </c>
      <c r="AM295">
        <f t="shared" si="302"/>
        <v>0</v>
      </c>
      <c r="AN295">
        <f t="shared" si="303"/>
        <v>0</v>
      </c>
      <c r="AO295">
        <f t="shared" si="304"/>
        <v>0</v>
      </c>
      <c r="AP295">
        <f t="shared" si="305"/>
        <v>0</v>
      </c>
      <c r="AQ295">
        <f t="shared" si="306"/>
        <v>0</v>
      </c>
      <c r="AR295">
        <f t="shared" si="307"/>
        <v>0</v>
      </c>
      <c r="AS295">
        <f t="shared" si="308"/>
        <v>0</v>
      </c>
      <c r="AT295">
        <f t="shared" si="309"/>
        <v>0</v>
      </c>
      <c r="AU295">
        <f t="shared" si="310"/>
        <v>0</v>
      </c>
      <c r="AY295" s="1" t="s">
        <v>144</v>
      </c>
    </row>
    <row r="296" spans="1:51" ht="24.95" customHeight="1" x14ac:dyDescent="0.3">
      <c r="A296" s="7" t="s">
        <v>368</v>
      </c>
      <c r="B296" s="11"/>
      <c r="C296" s="6" t="s">
        <v>9</v>
      </c>
      <c r="D296" s="8">
        <v>8</v>
      </c>
      <c r="E296" s="8"/>
      <c r="F296" s="8"/>
      <c r="G296" s="8"/>
      <c r="H296" s="8"/>
      <c r="I296" s="8"/>
      <c r="J296" s="8"/>
      <c r="K296" s="8"/>
      <c r="L296" s="8"/>
      <c r="M296" s="9" t="s">
        <v>191</v>
      </c>
      <c r="O296" t="str">
        <f>""</f>
        <v/>
      </c>
      <c r="P296" s="1" t="s">
        <v>141</v>
      </c>
      <c r="Q296">
        <v>1</v>
      </c>
      <c r="R296">
        <f t="shared" si="281"/>
        <v>0</v>
      </c>
      <c r="S296">
        <f t="shared" si="282"/>
        <v>0</v>
      </c>
      <c r="T296">
        <f t="shared" si="283"/>
        <v>0</v>
      </c>
      <c r="U296">
        <f t="shared" si="284"/>
        <v>0</v>
      </c>
      <c r="V296">
        <f t="shared" si="285"/>
        <v>0</v>
      </c>
      <c r="W296">
        <f t="shared" si="286"/>
        <v>0</v>
      </c>
      <c r="X296">
        <f t="shared" si="287"/>
        <v>0</v>
      </c>
      <c r="Y296">
        <f t="shared" si="288"/>
        <v>0</v>
      </c>
      <c r="Z296">
        <f t="shared" si="289"/>
        <v>0</v>
      </c>
      <c r="AA296">
        <f t="shared" si="290"/>
        <v>0</v>
      </c>
      <c r="AB296">
        <f t="shared" si="291"/>
        <v>0</v>
      </c>
      <c r="AC296">
        <f t="shared" si="292"/>
        <v>0</v>
      </c>
      <c r="AD296">
        <f t="shared" si="293"/>
        <v>0</v>
      </c>
      <c r="AE296">
        <f t="shared" si="294"/>
        <v>0</v>
      </c>
      <c r="AF296">
        <f t="shared" si="295"/>
        <v>0</v>
      </c>
      <c r="AG296">
        <f t="shared" si="296"/>
        <v>0</v>
      </c>
      <c r="AH296">
        <f t="shared" si="297"/>
        <v>0</v>
      </c>
      <c r="AI296">
        <f t="shared" si="298"/>
        <v>0</v>
      </c>
      <c r="AJ296">
        <f t="shared" si="299"/>
        <v>0</v>
      </c>
      <c r="AK296">
        <f t="shared" si="300"/>
        <v>0</v>
      </c>
      <c r="AL296">
        <f t="shared" si="301"/>
        <v>0</v>
      </c>
      <c r="AM296">
        <f t="shared" si="302"/>
        <v>0</v>
      </c>
      <c r="AN296">
        <f t="shared" si="303"/>
        <v>0</v>
      </c>
      <c r="AO296">
        <f t="shared" si="304"/>
        <v>0</v>
      </c>
      <c r="AP296">
        <f t="shared" si="305"/>
        <v>0</v>
      </c>
      <c r="AQ296">
        <f t="shared" si="306"/>
        <v>0</v>
      </c>
      <c r="AR296">
        <f t="shared" si="307"/>
        <v>0</v>
      </c>
      <c r="AS296">
        <f t="shared" si="308"/>
        <v>0</v>
      </c>
      <c r="AT296">
        <f t="shared" si="309"/>
        <v>0</v>
      </c>
      <c r="AU296">
        <f t="shared" si="310"/>
        <v>0</v>
      </c>
      <c r="AY296" s="1" t="s">
        <v>144</v>
      </c>
    </row>
    <row r="297" spans="1:51" ht="24.95" customHeight="1" x14ac:dyDescent="0.3">
      <c r="A297" s="7" t="s">
        <v>36</v>
      </c>
      <c r="B297" s="7" t="s">
        <v>37</v>
      </c>
      <c r="C297" s="6" t="s">
        <v>9</v>
      </c>
      <c r="D297" s="8">
        <v>4</v>
      </c>
      <c r="E297" s="8"/>
      <c r="F297" s="8"/>
      <c r="G297" s="8"/>
      <c r="H297" s="8"/>
      <c r="I297" s="8"/>
      <c r="J297" s="8"/>
      <c r="K297" s="8"/>
      <c r="L297" s="8"/>
      <c r="M297" s="9" t="s">
        <v>35</v>
      </c>
      <c r="O297" t="str">
        <f>"01"</f>
        <v>01</v>
      </c>
      <c r="P297" s="1" t="s">
        <v>141</v>
      </c>
      <c r="Q297">
        <v>1</v>
      </c>
      <c r="R297">
        <f t="shared" si="281"/>
        <v>0</v>
      </c>
      <c r="S297">
        <f t="shared" si="282"/>
        <v>0</v>
      </c>
      <c r="T297">
        <f t="shared" si="283"/>
        <v>0</v>
      </c>
      <c r="U297">
        <f t="shared" si="284"/>
        <v>0</v>
      </c>
      <c r="V297">
        <f t="shared" si="285"/>
        <v>0</v>
      </c>
      <c r="W297">
        <f t="shared" si="286"/>
        <v>0</v>
      </c>
      <c r="X297">
        <f t="shared" si="287"/>
        <v>0</v>
      </c>
      <c r="Y297">
        <f t="shared" si="288"/>
        <v>0</v>
      </c>
      <c r="Z297">
        <f t="shared" si="289"/>
        <v>0</v>
      </c>
      <c r="AA297">
        <f t="shared" si="290"/>
        <v>0</v>
      </c>
      <c r="AB297">
        <f t="shared" si="291"/>
        <v>0</v>
      </c>
      <c r="AC297">
        <f t="shared" si="292"/>
        <v>0</v>
      </c>
      <c r="AD297">
        <f t="shared" si="293"/>
        <v>0</v>
      </c>
      <c r="AE297">
        <f t="shared" si="294"/>
        <v>0</v>
      </c>
      <c r="AF297">
        <f t="shared" si="295"/>
        <v>0</v>
      </c>
      <c r="AG297">
        <f t="shared" si="296"/>
        <v>0</v>
      </c>
      <c r="AH297">
        <f t="shared" si="297"/>
        <v>0</v>
      </c>
      <c r="AI297">
        <f t="shared" si="298"/>
        <v>0</v>
      </c>
      <c r="AJ297">
        <f t="shared" si="299"/>
        <v>0</v>
      </c>
      <c r="AK297">
        <f t="shared" si="300"/>
        <v>0</v>
      </c>
      <c r="AL297">
        <f t="shared" si="301"/>
        <v>0</v>
      </c>
      <c r="AM297">
        <f t="shared" si="302"/>
        <v>0</v>
      </c>
      <c r="AN297">
        <f t="shared" si="303"/>
        <v>0</v>
      </c>
      <c r="AO297">
        <f t="shared" si="304"/>
        <v>0</v>
      </c>
      <c r="AP297">
        <f t="shared" si="305"/>
        <v>0</v>
      </c>
      <c r="AQ297">
        <f t="shared" si="306"/>
        <v>0</v>
      </c>
      <c r="AR297">
        <f t="shared" si="307"/>
        <v>0</v>
      </c>
      <c r="AS297">
        <f t="shared" si="308"/>
        <v>0</v>
      </c>
      <c r="AT297">
        <f t="shared" si="309"/>
        <v>0</v>
      </c>
      <c r="AU297">
        <f t="shared" si="310"/>
        <v>0</v>
      </c>
      <c r="AY297" s="1" t="s">
        <v>23</v>
      </c>
    </row>
    <row r="298" spans="1:51" ht="24.95" customHeight="1" x14ac:dyDescent="0.3">
      <c r="A298" s="7" t="s">
        <v>369</v>
      </c>
      <c r="B298" s="11"/>
      <c r="C298" s="6" t="s">
        <v>16</v>
      </c>
      <c r="D298" s="8">
        <v>10</v>
      </c>
      <c r="E298" s="8"/>
      <c r="F298" s="8"/>
      <c r="G298" s="8"/>
      <c r="H298" s="8"/>
      <c r="I298" s="8"/>
      <c r="J298" s="8"/>
      <c r="K298" s="8"/>
      <c r="L298" s="8"/>
      <c r="M298" s="9" t="s">
        <v>193</v>
      </c>
      <c r="O298" t="str">
        <f>""</f>
        <v/>
      </c>
      <c r="P298" s="1" t="s">
        <v>141</v>
      </c>
      <c r="Q298">
        <v>1</v>
      </c>
      <c r="R298">
        <f t="shared" si="281"/>
        <v>0</v>
      </c>
      <c r="S298">
        <f t="shared" si="282"/>
        <v>0</v>
      </c>
      <c r="T298">
        <f t="shared" si="283"/>
        <v>0</v>
      </c>
      <c r="U298">
        <f t="shared" si="284"/>
        <v>0</v>
      </c>
      <c r="V298">
        <f t="shared" si="285"/>
        <v>0</v>
      </c>
      <c r="W298">
        <f t="shared" si="286"/>
        <v>0</v>
      </c>
      <c r="X298">
        <f t="shared" si="287"/>
        <v>0</v>
      </c>
      <c r="Y298">
        <f t="shared" si="288"/>
        <v>0</v>
      </c>
      <c r="Z298">
        <f t="shared" si="289"/>
        <v>0</v>
      </c>
      <c r="AA298">
        <f t="shared" si="290"/>
        <v>0</v>
      </c>
      <c r="AB298">
        <f t="shared" si="291"/>
        <v>0</v>
      </c>
      <c r="AC298">
        <f t="shared" si="292"/>
        <v>0</v>
      </c>
      <c r="AD298">
        <f t="shared" si="293"/>
        <v>0</v>
      </c>
      <c r="AE298">
        <f t="shared" si="294"/>
        <v>0</v>
      </c>
      <c r="AF298">
        <f t="shared" si="295"/>
        <v>0</v>
      </c>
      <c r="AG298">
        <f t="shared" si="296"/>
        <v>0</v>
      </c>
      <c r="AH298">
        <f t="shared" si="297"/>
        <v>0</v>
      </c>
      <c r="AI298">
        <f t="shared" si="298"/>
        <v>0</v>
      </c>
      <c r="AJ298">
        <f t="shared" si="299"/>
        <v>0</v>
      </c>
      <c r="AK298">
        <f t="shared" si="300"/>
        <v>0</v>
      </c>
      <c r="AL298">
        <f t="shared" si="301"/>
        <v>0</v>
      </c>
      <c r="AM298">
        <f t="shared" si="302"/>
        <v>0</v>
      </c>
      <c r="AN298">
        <f t="shared" si="303"/>
        <v>0</v>
      </c>
      <c r="AO298">
        <f t="shared" si="304"/>
        <v>0</v>
      </c>
      <c r="AP298">
        <f t="shared" si="305"/>
        <v>0</v>
      </c>
      <c r="AQ298">
        <f t="shared" si="306"/>
        <v>0</v>
      </c>
      <c r="AR298">
        <f t="shared" si="307"/>
        <v>0</v>
      </c>
      <c r="AS298">
        <f t="shared" si="308"/>
        <v>0</v>
      </c>
      <c r="AT298">
        <f t="shared" si="309"/>
        <v>0</v>
      </c>
      <c r="AU298">
        <f t="shared" si="310"/>
        <v>0</v>
      </c>
    </row>
    <row r="299" spans="1:51" ht="24.95" customHeight="1" x14ac:dyDescent="0.3">
      <c r="A299" s="7" t="s">
        <v>370</v>
      </c>
      <c r="B299" s="11"/>
      <c r="C299" s="6" t="s">
        <v>16</v>
      </c>
      <c r="D299" s="8">
        <v>11.3</v>
      </c>
      <c r="E299" s="8"/>
      <c r="F299" s="8"/>
      <c r="G299" s="8"/>
      <c r="H299" s="8"/>
      <c r="I299" s="8"/>
      <c r="J299" s="8"/>
      <c r="K299" s="8"/>
      <c r="L299" s="8"/>
      <c r="M299" s="9" t="s">
        <v>194</v>
      </c>
      <c r="O299" t="str">
        <f>""</f>
        <v/>
      </c>
      <c r="P299" s="1" t="s">
        <v>141</v>
      </c>
      <c r="Q299">
        <v>1</v>
      </c>
      <c r="R299">
        <f t="shared" si="281"/>
        <v>0</v>
      </c>
      <c r="S299">
        <f t="shared" si="282"/>
        <v>0</v>
      </c>
      <c r="T299">
        <f t="shared" si="283"/>
        <v>0</v>
      </c>
      <c r="U299">
        <f t="shared" si="284"/>
        <v>0</v>
      </c>
      <c r="V299">
        <f t="shared" si="285"/>
        <v>0</v>
      </c>
      <c r="W299">
        <f t="shared" si="286"/>
        <v>0</v>
      </c>
      <c r="X299">
        <f t="shared" si="287"/>
        <v>0</v>
      </c>
      <c r="Y299">
        <f t="shared" si="288"/>
        <v>0</v>
      </c>
      <c r="Z299">
        <f t="shared" si="289"/>
        <v>0</v>
      </c>
      <c r="AA299">
        <f t="shared" si="290"/>
        <v>0</v>
      </c>
      <c r="AB299">
        <f t="shared" si="291"/>
        <v>0</v>
      </c>
      <c r="AC299">
        <f t="shared" si="292"/>
        <v>0</v>
      </c>
      <c r="AD299">
        <f t="shared" si="293"/>
        <v>0</v>
      </c>
      <c r="AE299">
        <f t="shared" si="294"/>
        <v>0</v>
      </c>
      <c r="AF299">
        <f t="shared" si="295"/>
        <v>0</v>
      </c>
      <c r="AG299">
        <f t="shared" si="296"/>
        <v>0</v>
      </c>
      <c r="AH299">
        <f t="shared" si="297"/>
        <v>0</v>
      </c>
      <c r="AI299">
        <f t="shared" si="298"/>
        <v>0</v>
      </c>
      <c r="AJ299">
        <f t="shared" si="299"/>
        <v>0</v>
      </c>
      <c r="AK299">
        <f t="shared" si="300"/>
        <v>0</v>
      </c>
      <c r="AL299">
        <f t="shared" si="301"/>
        <v>0</v>
      </c>
      <c r="AM299">
        <f t="shared" si="302"/>
        <v>0</v>
      </c>
      <c r="AN299">
        <f t="shared" si="303"/>
        <v>0</v>
      </c>
      <c r="AO299">
        <f t="shared" si="304"/>
        <v>0</v>
      </c>
      <c r="AP299">
        <f t="shared" si="305"/>
        <v>0</v>
      </c>
      <c r="AQ299">
        <f t="shared" si="306"/>
        <v>0</v>
      </c>
      <c r="AR299">
        <f t="shared" si="307"/>
        <v>0</v>
      </c>
      <c r="AS299">
        <f t="shared" si="308"/>
        <v>0</v>
      </c>
      <c r="AT299">
        <f t="shared" si="309"/>
        <v>0</v>
      </c>
      <c r="AU299">
        <f t="shared" si="310"/>
        <v>0</v>
      </c>
      <c r="AY299" s="1" t="s">
        <v>143</v>
      </c>
    </row>
    <row r="300" spans="1:51" ht="24.95" customHeight="1" x14ac:dyDescent="0.3">
      <c r="A300" s="7" t="s">
        <v>109</v>
      </c>
      <c r="B300" s="7" t="s">
        <v>110</v>
      </c>
      <c r="C300" s="6" t="s">
        <v>111</v>
      </c>
      <c r="D300" s="8">
        <v>35.5</v>
      </c>
      <c r="E300" s="8"/>
      <c r="F300" s="8"/>
      <c r="G300" s="8"/>
      <c r="H300" s="8"/>
      <c r="I300" s="8"/>
      <c r="J300" s="8"/>
      <c r="K300" s="8"/>
      <c r="L300" s="8"/>
      <c r="M300" s="9" t="s">
        <v>108</v>
      </c>
      <c r="O300" t="str">
        <f>"03"</f>
        <v>03</v>
      </c>
      <c r="P300" s="1" t="s">
        <v>141</v>
      </c>
      <c r="Q300">
        <v>1</v>
      </c>
      <c r="R300">
        <f t="shared" si="281"/>
        <v>0</v>
      </c>
      <c r="S300">
        <f t="shared" si="282"/>
        <v>0</v>
      </c>
      <c r="T300">
        <f t="shared" si="283"/>
        <v>0</v>
      </c>
      <c r="U300">
        <f t="shared" si="284"/>
        <v>0</v>
      </c>
      <c r="V300">
        <f t="shared" si="285"/>
        <v>0</v>
      </c>
      <c r="W300">
        <f t="shared" si="286"/>
        <v>0</v>
      </c>
      <c r="X300">
        <f t="shared" si="287"/>
        <v>0</v>
      </c>
      <c r="Y300">
        <f t="shared" si="288"/>
        <v>0</v>
      </c>
      <c r="Z300">
        <f t="shared" si="289"/>
        <v>0</v>
      </c>
      <c r="AA300">
        <f t="shared" si="290"/>
        <v>0</v>
      </c>
      <c r="AB300">
        <f t="shared" si="291"/>
        <v>0</v>
      </c>
      <c r="AC300">
        <f t="shared" si="292"/>
        <v>0</v>
      </c>
      <c r="AD300">
        <f t="shared" si="293"/>
        <v>0</v>
      </c>
      <c r="AE300">
        <f t="shared" si="294"/>
        <v>0</v>
      </c>
      <c r="AF300">
        <f t="shared" si="295"/>
        <v>0</v>
      </c>
      <c r="AG300">
        <f t="shared" si="296"/>
        <v>0</v>
      </c>
      <c r="AH300">
        <f t="shared" si="297"/>
        <v>0</v>
      </c>
      <c r="AI300">
        <f t="shared" si="298"/>
        <v>0</v>
      </c>
      <c r="AJ300">
        <f t="shared" si="299"/>
        <v>0</v>
      </c>
      <c r="AK300">
        <f t="shared" si="300"/>
        <v>0</v>
      </c>
      <c r="AL300">
        <f t="shared" si="301"/>
        <v>0</v>
      </c>
      <c r="AM300">
        <f t="shared" si="302"/>
        <v>0</v>
      </c>
      <c r="AN300">
        <f t="shared" si="303"/>
        <v>0</v>
      </c>
      <c r="AO300">
        <f t="shared" si="304"/>
        <v>0</v>
      </c>
      <c r="AP300">
        <f t="shared" si="305"/>
        <v>0</v>
      </c>
      <c r="AQ300">
        <f t="shared" si="306"/>
        <v>0</v>
      </c>
      <c r="AR300">
        <f t="shared" si="307"/>
        <v>0</v>
      </c>
      <c r="AS300">
        <f t="shared" si="308"/>
        <v>0</v>
      </c>
      <c r="AT300">
        <f t="shared" si="309"/>
        <v>0</v>
      </c>
      <c r="AU300">
        <f t="shared" si="310"/>
        <v>0</v>
      </c>
      <c r="AY300" s="1" t="s">
        <v>4</v>
      </c>
    </row>
    <row r="301" spans="1:51" ht="24.95" customHeight="1" x14ac:dyDescent="0.3">
      <c r="A301" s="7" t="s">
        <v>109</v>
      </c>
      <c r="B301" s="7" t="s">
        <v>117</v>
      </c>
      <c r="C301" s="6" t="s">
        <v>111</v>
      </c>
      <c r="D301" s="8">
        <v>15.2</v>
      </c>
      <c r="E301" s="8"/>
      <c r="F301" s="8"/>
      <c r="G301" s="8"/>
      <c r="H301" s="8"/>
      <c r="I301" s="8"/>
      <c r="J301" s="8"/>
      <c r="K301" s="8"/>
      <c r="L301" s="8"/>
      <c r="M301" s="9" t="s">
        <v>116</v>
      </c>
      <c r="O301" t="str">
        <f>"03"</f>
        <v>03</v>
      </c>
      <c r="P301" s="1" t="s">
        <v>141</v>
      </c>
      <c r="Q301">
        <v>1</v>
      </c>
      <c r="R301">
        <f t="shared" si="281"/>
        <v>0</v>
      </c>
      <c r="S301">
        <f t="shared" si="282"/>
        <v>0</v>
      </c>
      <c r="T301">
        <f t="shared" si="283"/>
        <v>0</v>
      </c>
      <c r="U301">
        <f t="shared" si="284"/>
        <v>0</v>
      </c>
      <c r="V301">
        <f t="shared" si="285"/>
        <v>0</v>
      </c>
      <c r="W301">
        <f t="shared" si="286"/>
        <v>0</v>
      </c>
      <c r="X301">
        <f t="shared" si="287"/>
        <v>0</v>
      </c>
      <c r="Y301">
        <f t="shared" si="288"/>
        <v>0</v>
      </c>
      <c r="Z301">
        <f t="shared" si="289"/>
        <v>0</v>
      </c>
      <c r="AA301">
        <f t="shared" si="290"/>
        <v>0</v>
      </c>
      <c r="AB301">
        <f t="shared" si="291"/>
        <v>0</v>
      </c>
      <c r="AC301">
        <f t="shared" si="292"/>
        <v>0</v>
      </c>
      <c r="AD301">
        <f t="shared" si="293"/>
        <v>0</v>
      </c>
      <c r="AE301">
        <f t="shared" si="294"/>
        <v>0</v>
      </c>
      <c r="AF301">
        <f t="shared" si="295"/>
        <v>0</v>
      </c>
      <c r="AG301">
        <f t="shared" si="296"/>
        <v>0</v>
      </c>
      <c r="AH301">
        <f t="shared" si="297"/>
        <v>0</v>
      </c>
      <c r="AI301">
        <f t="shared" si="298"/>
        <v>0</v>
      </c>
      <c r="AJ301">
        <f t="shared" si="299"/>
        <v>0</v>
      </c>
      <c r="AK301">
        <f t="shared" si="300"/>
        <v>0</v>
      </c>
      <c r="AL301">
        <f t="shared" si="301"/>
        <v>0</v>
      </c>
      <c r="AM301">
        <f t="shared" si="302"/>
        <v>0</v>
      </c>
      <c r="AN301">
        <f t="shared" si="303"/>
        <v>0</v>
      </c>
      <c r="AO301">
        <f t="shared" si="304"/>
        <v>0</v>
      </c>
      <c r="AP301">
        <f t="shared" si="305"/>
        <v>0</v>
      </c>
      <c r="AQ301">
        <f t="shared" si="306"/>
        <v>0</v>
      </c>
      <c r="AR301">
        <f t="shared" si="307"/>
        <v>0</v>
      </c>
      <c r="AS301">
        <f t="shared" si="308"/>
        <v>0</v>
      </c>
      <c r="AT301">
        <f t="shared" si="309"/>
        <v>0</v>
      </c>
      <c r="AU301">
        <f t="shared" si="310"/>
        <v>0</v>
      </c>
      <c r="AY301" s="1" t="s">
        <v>4</v>
      </c>
    </row>
    <row r="302" spans="1:51" ht="24.95" customHeight="1" x14ac:dyDescent="0.3">
      <c r="A302" s="7" t="s">
        <v>109</v>
      </c>
      <c r="B302" s="7" t="s">
        <v>113</v>
      </c>
      <c r="C302" s="6" t="s">
        <v>111</v>
      </c>
      <c r="D302" s="8">
        <v>42.8</v>
      </c>
      <c r="E302" s="8"/>
      <c r="F302" s="8"/>
      <c r="G302" s="8"/>
      <c r="H302" s="8"/>
      <c r="I302" s="8"/>
      <c r="J302" s="8"/>
      <c r="K302" s="8"/>
      <c r="L302" s="8"/>
      <c r="M302" s="9" t="s">
        <v>112</v>
      </c>
      <c r="O302" t="str">
        <f>"03"</f>
        <v>03</v>
      </c>
      <c r="P302" s="1" t="s">
        <v>141</v>
      </c>
      <c r="Q302">
        <v>1</v>
      </c>
      <c r="R302">
        <f t="shared" si="281"/>
        <v>0</v>
      </c>
      <c r="S302">
        <f t="shared" si="282"/>
        <v>0</v>
      </c>
      <c r="T302">
        <f t="shared" si="283"/>
        <v>0</v>
      </c>
      <c r="U302">
        <f t="shared" si="284"/>
        <v>0</v>
      </c>
      <c r="V302">
        <f t="shared" si="285"/>
        <v>0</v>
      </c>
      <c r="W302">
        <f t="shared" si="286"/>
        <v>0</v>
      </c>
      <c r="X302">
        <f t="shared" si="287"/>
        <v>0</v>
      </c>
      <c r="Y302">
        <f t="shared" si="288"/>
        <v>0</v>
      </c>
      <c r="Z302">
        <f t="shared" si="289"/>
        <v>0</v>
      </c>
      <c r="AA302">
        <f t="shared" si="290"/>
        <v>0</v>
      </c>
      <c r="AB302">
        <f t="shared" si="291"/>
        <v>0</v>
      </c>
      <c r="AC302">
        <f t="shared" si="292"/>
        <v>0</v>
      </c>
      <c r="AD302">
        <f t="shared" si="293"/>
        <v>0</v>
      </c>
      <c r="AE302">
        <f t="shared" si="294"/>
        <v>0</v>
      </c>
      <c r="AF302">
        <f t="shared" si="295"/>
        <v>0</v>
      </c>
      <c r="AG302">
        <f t="shared" si="296"/>
        <v>0</v>
      </c>
      <c r="AH302">
        <f t="shared" si="297"/>
        <v>0</v>
      </c>
      <c r="AI302">
        <f t="shared" si="298"/>
        <v>0</v>
      </c>
      <c r="AJ302">
        <f t="shared" si="299"/>
        <v>0</v>
      </c>
      <c r="AK302">
        <f t="shared" si="300"/>
        <v>0</v>
      </c>
      <c r="AL302">
        <f t="shared" si="301"/>
        <v>0</v>
      </c>
      <c r="AM302">
        <f t="shared" si="302"/>
        <v>0</v>
      </c>
      <c r="AN302">
        <f t="shared" si="303"/>
        <v>0</v>
      </c>
      <c r="AO302">
        <f t="shared" si="304"/>
        <v>0</v>
      </c>
      <c r="AP302">
        <f t="shared" si="305"/>
        <v>0</v>
      </c>
      <c r="AQ302">
        <f t="shared" si="306"/>
        <v>0</v>
      </c>
      <c r="AR302">
        <f t="shared" si="307"/>
        <v>0</v>
      </c>
      <c r="AS302">
        <f t="shared" si="308"/>
        <v>0</v>
      </c>
      <c r="AT302">
        <f t="shared" si="309"/>
        <v>0</v>
      </c>
      <c r="AU302">
        <f t="shared" si="310"/>
        <v>0</v>
      </c>
      <c r="AY302" s="1" t="s">
        <v>4</v>
      </c>
    </row>
    <row r="303" spans="1:51" ht="24.95" customHeight="1" x14ac:dyDescent="0.3">
      <c r="A303" s="7" t="s">
        <v>109</v>
      </c>
      <c r="B303" s="7" t="s">
        <v>115</v>
      </c>
      <c r="C303" s="6" t="s">
        <v>111</v>
      </c>
      <c r="D303" s="8">
        <v>3.9</v>
      </c>
      <c r="E303" s="8"/>
      <c r="F303" s="8"/>
      <c r="G303" s="8"/>
      <c r="H303" s="8"/>
      <c r="I303" s="8"/>
      <c r="J303" s="8"/>
      <c r="K303" s="8"/>
      <c r="L303" s="8"/>
      <c r="M303" s="9" t="s">
        <v>114</v>
      </c>
      <c r="O303" t="str">
        <f>"03"</f>
        <v>03</v>
      </c>
      <c r="P303" s="1" t="s">
        <v>141</v>
      </c>
      <c r="Q303">
        <v>1</v>
      </c>
      <c r="R303">
        <f t="shared" si="281"/>
        <v>0</v>
      </c>
      <c r="S303">
        <f t="shared" si="282"/>
        <v>0</v>
      </c>
      <c r="T303">
        <f t="shared" si="283"/>
        <v>0</v>
      </c>
      <c r="U303">
        <f t="shared" si="284"/>
        <v>0</v>
      </c>
      <c r="V303">
        <f t="shared" si="285"/>
        <v>0</v>
      </c>
      <c r="W303">
        <f t="shared" si="286"/>
        <v>0</v>
      </c>
      <c r="X303">
        <f t="shared" si="287"/>
        <v>0</v>
      </c>
      <c r="Y303">
        <f t="shared" si="288"/>
        <v>0</v>
      </c>
      <c r="Z303">
        <f t="shared" si="289"/>
        <v>0</v>
      </c>
      <c r="AA303">
        <f t="shared" si="290"/>
        <v>0</v>
      </c>
      <c r="AB303">
        <f t="shared" si="291"/>
        <v>0</v>
      </c>
      <c r="AC303">
        <f t="shared" si="292"/>
        <v>0</v>
      </c>
      <c r="AD303">
        <f t="shared" si="293"/>
        <v>0</v>
      </c>
      <c r="AE303">
        <f t="shared" si="294"/>
        <v>0</v>
      </c>
      <c r="AF303">
        <f t="shared" si="295"/>
        <v>0</v>
      </c>
      <c r="AG303">
        <f t="shared" si="296"/>
        <v>0</v>
      </c>
      <c r="AH303">
        <f t="shared" si="297"/>
        <v>0</v>
      </c>
      <c r="AI303">
        <f t="shared" si="298"/>
        <v>0</v>
      </c>
      <c r="AJ303">
        <f t="shared" si="299"/>
        <v>0</v>
      </c>
      <c r="AK303">
        <f t="shared" si="300"/>
        <v>0</v>
      </c>
      <c r="AL303">
        <f t="shared" si="301"/>
        <v>0</v>
      </c>
      <c r="AM303">
        <f t="shared" si="302"/>
        <v>0</v>
      </c>
      <c r="AN303">
        <f t="shared" si="303"/>
        <v>0</v>
      </c>
      <c r="AO303">
        <f t="shared" si="304"/>
        <v>0</v>
      </c>
      <c r="AP303">
        <f t="shared" si="305"/>
        <v>0</v>
      </c>
      <c r="AQ303">
        <f t="shared" si="306"/>
        <v>0</v>
      </c>
      <c r="AR303">
        <f t="shared" si="307"/>
        <v>0</v>
      </c>
      <c r="AS303">
        <f t="shared" si="308"/>
        <v>0</v>
      </c>
      <c r="AT303">
        <f t="shared" si="309"/>
        <v>0</v>
      </c>
      <c r="AU303">
        <f t="shared" si="310"/>
        <v>0</v>
      </c>
      <c r="AY303" s="1" t="s">
        <v>4</v>
      </c>
    </row>
    <row r="304" spans="1:51" ht="24.95" customHeight="1" x14ac:dyDescent="0.3">
      <c r="A304" s="11"/>
      <c r="B304" s="11"/>
      <c r="C304" s="10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51" ht="24.95" customHeight="1" x14ac:dyDescent="0.3">
      <c r="A305" s="11"/>
      <c r="B305" s="11"/>
      <c r="C305" s="10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51" ht="24.95" customHeight="1" x14ac:dyDescent="0.3">
      <c r="A306" s="11"/>
      <c r="B306" s="11"/>
      <c r="C306" s="10"/>
      <c r="D306" s="8"/>
      <c r="E306" s="8"/>
      <c r="F306" s="8"/>
      <c r="G306" s="8"/>
      <c r="H306" s="8"/>
      <c r="I306" s="8"/>
      <c r="J306" s="8"/>
      <c r="K306" s="8"/>
      <c r="L306" s="8"/>
      <c r="M306" s="8"/>
    </row>
    <row r="307" spans="1:51" ht="24.95" customHeight="1" x14ac:dyDescent="0.3">
      <c r="A307" s="11"/>
      <c r="B307" s="11"/>
      <c r="C307" s="10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51" ht="24.95" customHeight="1" x14ac:dyDescent="0.3">
      <c r="A308" s="11"/>
      <c r="B308" s="11"/>
      <c r="C308" s="10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51" ht="24.95" customHeight="1" x14ac:dyDescent="0.3">
      <c r="A309" s="11"/>
      <c r="B309" s="11"/>
      <c r="C309" s="10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51" ht="24.95" customHeight="1" x14ac:dyDescent="0.3">
      <c r="A310" s="11"/>
      <c r="B310" s="11"/>
      <c r="C310" s="10"/>
      <c r="D310" s="8"/>
      <c r="E310" s="8"/>
      <c r="F310" s="8"/>
      <c r="G310" s="8"/>
      <c r="H310" s="8"/>
      <c r="I310" s="8"/>
      <c r="J310" s="8"/>
      <c r="K310" s="8"/>
      <c r="L310" s="8"/>
      <c r="M310" s="8"/>
    </row>
    <row r="311" spans="1:51" ht="24.95" customHeight="1" x14ac:dyDescent="0.3">
      <c r="A311" s="11"/>
      <c r="B311" s="11"/>
      <c r="C311" s="10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51" ht="24.95" customHeight="1" x14ac:dyDescent="0.3">
      <c r="A312" s="11"/>
      <c r="B312" s="11"/>
      <c r="C312" s="10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51" ht="24.95" customHeight="1" x14ac:dyDescent="0.3">
      <c r="A313" s="11"/>
      <c r="B313" s="11"/>
      <c r="C313" s="10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51" ht="24.95" customHeight="1" x14ac:dyDescent="0.3">
      <c r="A314" s="11"/>
      <c r="B314" s="11"/>
      <c r="C314" s="10"/>
      <c r="D314" s="8"/>
      <c r="E314" s="8"/>
      <c r="F314" s="8"/>
      <c r="G314" s="8"/>
      <c r="H314" s="8"/>
      <c r="I314" s="8"/>
      <c r="J314" s="8"/>
      <c r="K314" s="8"/>
      <c r="L314" s="8"/>
      <c r="M314" s="8"/>
    </row>
    <row r="315" spans="1:51" ht="24.95" customHeight="1" x14ac:dyDescent="0.3">
      <c r="A315" s="11"/>
      <c r="B315" s="11"/>
      <c r="C315" s="10"/>
      <c r="D315" s="8"/>
      <c r="E315" s="8"/>
      <c r="F315" s="8"/>
      <c r="G315" s="8"/>
      <c r="H315" s="8"/>
      <c r="I315" s="8"/>
      <c r="J315" s="8"/>
      <c r="K315" s="8"/>
      <c r="L315" s="8"/>
      <c r="M315" s="8"/>
    </row>
    <row r="316" spans="1:51" ht="24.95" customHeight="1" x14ac:dyDescent="0.3">
      <c r="A316" s="12" t="s">
        <v>142</v>
      </c>
      <c r="B316" s="13"/>
      <c r="C316" s="14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R316">
        <f t="shared" ref="R316:AY316" si="311">ROUNDDOWN(SUM(R270:R303), 0)</f>
        <v>0</v>
      </c>
      <c r="S316">
        <f t="shared" si="311"/>
        <v>0</v>
      </c>
      <c r="T316">
        <f t="shared" si="311"/>
        <v>0</v>
      </c>
      <c r="U316">
        <f t="shared" si="311"/>
        <v>0</v>
      </c>
      <c r="V316">
        <f t="shared" si="311"/>
        <v>0</v>
      </c>
      <c r="W316">
        <f t="shared" si="311"/>
        <v>0</v>
      </c>
      <c r="X316">
        <f t="shared" si="311"/>
        <v>0</v>
      </c>
      <c r="Y316">
        <f t="shared" si="311"/>
        <v>0</v>
      </c>
      <c r="Z316">
        <f t="shared" si="311"/>
        <v>0</v>
      </c>
      <c r="AA316">
        <f t="shared" si="311"/>
        <v>0</v>
      </c>
      <c r="AB316">
        <f t="shared" si="311"/>
        <v>0</v>
      </c>
      <c r="AC316">
        <f t="shared" si="311"/>
        <v>0</v>
      </c>
      <c r="AD316">
        <f t="shared" si="311"/>
        <v>0</v>
      </c>
      <c r="AE316">
        <f t="shared" si="311"/>
        <v>0</v>
      </c>
      <c r="AF316">
        <f t="shared" si="311"/>
        <v>0</v>
      </c>
      <c r="AG316">
        <f t="shared" si="311"/>
        <v>0</v>
      </c>
      <c r="AH316">
        <f t="shared" si="311"/>
        <v>0</v>
      </c>
      <c r="AI316">
        <f t="shared" si="311"/>
        <v>0</v>
      </c>
      <c r="AJ316">
        <f t="shared" si="311"/>
        <v>0</v>
      </c>
      <c r="AK316">
        <f t="shared" si="311"/>
        <v>0</v>
      </c>
      <c r="AL316">
        <f t="shared" si="311"/>
        <v>0</v>
      </c>
      <c r="AM316">
        <f t="shared" si="311"/>
        <v>0</v>
      </c>
      <c r="AN316">
        <f t="shared" si="311"/>
        <v>0</v>
      </c>
      <c r="AO316">
        <f t="shared" si="311"/>
        <v>0</v>
      </c>
      <c r="AP316">
        <f t="shared" si="311"/>
        <v>0</v>
      </c>
      <c r="AQ316">
        <f t="shared" si="311"/>
        <v>0</v>
      </c>
      <c r="AR316">
        <f t="shared" si="311"/>
        <v>0</v>
      </c>
      <c r="AS316">
        <f t="shared" si="311"/>
        <v>0</v>
      </c>
      <c r="AT316">
        <f t="shared" si="311"/>
        <v>0</v>
      </c>
      <c r="AU316">
        <f t="shared" si="311"/>
        <v>0</v>
      </c>
      <c r="AV316">
        <f t="shared" si="311"/>
        <v>0</v>
      </c>
      <c r="AW316">
        <f t="shared" si="311"/>
        <v>0</v>
      </c>
      <c r="AX316">
        <f t="shared" si="311"/>
        <v>0</v>
      </c>
      <c r="AY316">
        <f t="shared" si="311"/>
        <v>0</v>
      </c>
    </row>
    <row r="317" spans="1:51" ht="24.95" customHeight="1" x14ac:dyDescent="0.3">
      <c r="A317" s="20" t="s">
        <v>413</v>
      </c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</row>
    <row r="318" spans="1:51" ht="24.95" customHeight="1" x14ac:dyDescent="0.3">
      <c r="A318" s="7" t="s">
        <v>72</v>
      </c>
      <c r="B318" s="7" t="s">
        <v>73</v>
      </c>
      <c r="C318" s="6" t="s">
        <v>74</v>
      </c>
      <c r="D318" s="8">
        <v>140</v>
      </c>
      <c r="E318" s="8"/>
      <c r="F318" s="8"/>
      <c r="G318" s="8"/>
      <c r="H318" s="8"/>
      <c r="I318" s="8"/>
      <c r="J318" s="8"/>
      <c r="K318" s="8"/>
      <c r="L318" s="8"/>
      <c r="M318" s="9"/>
      <c r="O318" t="str">
        <f>"01"</f>
        <v>01</v>
      </c>
      <c r="P318" s="1" t="s">
        <v>141</v>
      </c>
      <c r="Q318">
        <v>1</v>
      </c>
      <c r="R318">
        <f>IF(P318="기계경비", J318, 0)</f>
        <v>0</v>
      </c>
      <c r="S318">
        <f>IF(P318="운반비", L318, 0)</f>
        <v>0</v>
      </c>
      <c r="T318">
        <f>IF(P318="작업부산물", F318, 0)</f>
        <v>0</v>
      </c>
      <c r="U318">
        <f>IF(P318="관급", F318, 0)</f>
        <v>0</v>
      </c>
      <c r="V318">
        <f>IF(P318="외주비", J318, 0)</f>
        <v>0</v>
      </c>
      <c r="W318">
        <f>IF(P318="장비비", J318, 0)</f>
        <v>0</v>
      </c>
      <c r="X318">
        <f>IF(P318="폐기물처리비", L318, 0)</f>
        <v>0</v>
      </c>
      <c r="Y318">
        <f>IF(P318="가설비", J318, 0)</f>
        <v>0</v>
      </c>
      <c r="Z318">
        <f>IF(P318="잡비제외분", F318, 0)</f>
        <v>0</v>
      </c>
      <c r="AA318">
        <f>IF(P318="사급자재대", L318, 0)</f>
        <v>0</v>
      </c>
      <c r="AB318">
        <f>IF(P318="관급자재대", L318, 0)</f>
        <v>0</v>
      </c>
      <c r="AC318">
        <f>IF(P318="관급자재비(도급자설치)", L318, 0)</f>
        <v>0</v>
      </c>
      <c r="AD318">
        <f>IF(P318="관급자재비(관급자설치)", L318, 0)</f>
        <v>0</v>
      </c>
      <c r="AE318">
        <f>IF(P318="품질관리비", L318, 0)</f>
        <v>0</v>
      </c>
      <c r="AF318">
        <f>IF(P318="미확정설계공정(PS)", L318, 0)</f>
        <v>0</v>
      </c>
      <c r="AG318">
        <f>IF(P318="건설기술진흥법안전관리비", L318, 0)</f>
        <v>0</v>
      </c>
      <c r="AH318">
        <f>IF(P318="지정폐기물처리비", L318, 0)</f>
        <v>0</v>
      </c>
      <c r="AI318">
        <f>IF(P318="사용자항목7", L318, 0)</f>
        <v>0</v>
      </c>
      <c r="AJ318">
        <f>IF(P318="사용자항목8", L318, 0)</f>
        <v>0</v>
      </c>
      <c r="AK318">
        <f>IF(P318="사용자항목9", L318, 0)</f>
        <v>0</v>
      </c>
      <c r="AL318">
        <f>IF(P318="사용자항목10", L318, 0)</f>
        <v>0</v>
      </c>
      <c r="AM318">
        <f>IF(P318="사용자항목11", L318, 0)</f>
        <v>0</v>
      </c>
      <c r="AN318">
        <f>IF(P318="사용자항목12", L318, 0)</f>
        <v>0</v>
      </c>
      <c r="AO318">
        <f>IF(P318="사용자항목13", L318, 0)</f>
        <v>0</v>
      </c>
      <c r="AP318">
        <f>IF(P318="사용자항목14", L318, 0)</f>
        <v>0</v>
      </c>
      <c r="AQ318">
        <f>IF(P318="사용자항목15", L318, 0)</f>
        <v>0</v>
      </c>
      <c r="AR318">
        <f>IF(P318="사용자항목16", L318, 0)</f>
        <v>0</v>
      </c>
      <c r="AS318">
        <f>IF(P318="사용자항목17", L318, 0)</f>
        <v>0</v>
      </c>
      <c r="AT318">
        <f>IF(P318="사용자항목18", L318, 0)</f>
        <v>0</v>
      </c>
      <c r="AU318">
        <f>IF(P318="사용자항목19", L318, 0)</f>
        <v>0</v>
      </c>
      <c r="AY318" s="1" t="s">
        <v>75</v>
      </c>
    </row>
    <row r="319" spans="1:51" ht="24.95" customHeight="1" x14ac:dyDescent="0.3">
      <c r="A319" s="7" t="s">
        <v>48</v>
      </c>
      <c r="B319" s="7" t="s">
        <v>49</v>
      </c>
      <c r="C319" s="6" t="s">
        <v>5</v>
      </c>
      <c r="D319" s="8">
        <v>12</v>
      </c>
      <c r="E319" s="8"/>
      <c r="F319" s="8"/>
      <c r="G319" s="8"/>
      <c r="H319" s="8"/>
      <c r="I319" s="8"/>
      <c r="J319" s="8"/>
      <c r="K319" s="8"/>
      <c r="L319" s="8"/>
      <c r="M319" s="9"/>
      <c r="O319" t="str">
        <f>"01"</f>
        <v>01</v>
      </c>
      <c r="P319" s="1" t="s">
        <v>141</v>
      </c>
      <c r="Q319">
        <v>1</v>
      </c>
      <c r="R319">
        <f>IF(P319="기계경비", J319, 0)</f>
        <v>0</v>
      </c>
      <c r="S319">
        <f>IF(P319="운반비", L319, 0)</f>
        <v>0</v>
      </c>
      <c r="T319">
        <f>IF(P319="작업부산물", F319, 0)</f>
        <v>0</v>
      </c>
      <c r="U319">
        <f>IF(P319="관급", F319, 0)</f>
        <v>0</v>
      </c>
      <c r="V319">
        <f>IF(P319="외주비", J319, 0)</f>
        <v>0</v>
      </c>
      <c r="W319">
        <f>IF(P319="장비비", J319, 0)</f>
        <v>0</v>
      </c>
      <c r="X319">
        <f>IF(P319="폐기물처리비", L319, 0)</f>
        <v>0</v>
      </c>
      <c r="Y319">
        <f>IF(P319="가설비", J319, 0)</f>
        <v>0</v>
      </c>
      <c r="Z319">
        <f>IF(P319="잡비제외분", F319, 0)</f>
        <v>0</v>
      </c>
      <c r="AA319">
        <f>IF(P319="사급자재대", L319, 0)</f>
        <v>0</v>
      </c>
      <c r="AB319">
        <f>IF(P319="관급자재대", L319, 0)</f>
        <v>0</v>
      </c>
      <c r="AC319">
        <f>IF(P319="관급자재비(도급자설치)", L319, 0)</f>
        <v>0</v>
      </c>
      <c r="AD319">
        <f>IF(P319="관급자재비(관급자설치)", L319, 0)</f>
        <v>0</v>
      </c>
      <c r="AE319">
        <f>IF(P319="품질관리비", L319, 0)</f>
        <v>0</v>
      </c>
      <c r="AF319">
        <f>IF(P319="미확정설계공정(PS)", L319, 0)</f>
        <v>0</v>
      </c>
      <c r="AG319">
        <f>IF(P319="건설기술진흥법안전관리비", L319, 0)</f>
        <v>0</v>
      </c>
      <c r="AH319">
        <f>IF(P319="지정폐기물처리비", L319, 0)</f>
        <v>0</v>
      </c>
      <c r="AI319">
        <f>IF(P319="사용자항목7", L319, 0)</f>
        <v>0</v>
      </c>
      <c r="AJ319">
        <f>IF(P319="사용자항목8", L319, 0)</f>
        <v>0</v>
      </c>
      <c r="AK319">
        <f>IF(P319="사용자항목9", L319, 0)</f>
        <v>0</v>
      </c>
      <c r="AL319">
        <f>IF(P319="사용자항목10", L319, 0)</f>
        <v>0</v>
      </c>
      <c r="AM319">
        <f>IF(P319="사용자항목11", L319, 0)</f>
        <v>0</v>
      </c>
      <c r="AN319">
        <f>IF(P319="사용자항목12", L319, 0)</f>
        <v>0</v>
      </c>
      <c r="AO319">
        <f>IF(P319="사용자항목13", L319, 0)</f>
        <v>0</v>
      </c>
      <c r="AP319">
        <f>IF(P319="사용자항목14", L319, 0)</f>
        <v>0</v>
      </c>
      <c r="AQ319">
        <f>IF(P319="사용자항목15", L319, 0)</f>
        <v>0</v>
      </c>
      <c r="AR319">
        <f>IF(P319="사용자항목16", L319, 0)</f>
        <v>0</v>
      </c>
      <c r="AS319">
        <f>IF(P319="사용자항목17", L319, 0)</f>
        <v>0</v>
      </c>
      <c r="AT319">
        <f>IF(P319="사용자항목18", L319, 0)</f>
        <v>0</v>
      </c>
      <c r="AU319">
        <f>IF(P319="사용자항목19", L319, 0)</f>
        <v>0</v>
      </c>
    </row>
    <row r="320" spans="1:51" ht="24.95" customHeight="1" x14ac:dyDescent="0.3">
      <c r="A320" s="7" t="s">
        <v>83</v>
      </c>
      <c r="B320" s="7" t="s">
        <v>84</v>
      </c>
      <c r="C320" s="6" t="s">
        <v>5</v>
      </c>
      <c r="D320" s="8">
        <v>1.2</v>
      </c>
      <c r="E320" s="8"/>
      <c r="F320" s="8"/>
      <c r="G320" s="8"/>
      <c r="H320" s="8"/>
      <c r="I320" s="8"/>
      <c r="J320" s="8"/>
      <c r="K320" s="8"/>
      <c r="L320" s="8"/>
      <c r="M320" s="9"/>
      <c r="O320" t="str">
        <f>"01"</f>
        <v>01</v>
      </c>
      <c r="P320" s="1" t="s">
        <v>141</v>
      </c>
      <c r="Q320">
        <v>1</v>
      </c>
      <c r="R320">
        <f>IF(P320="기계경비", J320, 0)</f>
        <v>0</v>
      </c>
      <c r="S320">
        <f>IF(P320="운반비", L320, 0)</f>
        <v>0</v>
      </c>
      <c r="T320">
        <f>IF(P320="작업부산물", F320, 0)</f>
        <v>0</v>
      </c>
      <c r="U320">
        <f>IF(P320="관급", F320, 0)</f>
        <v>0</v>
      </c>
      <c r="V320">
        <f>IF(P320="외주비", J320, 0)</f>
        <v>0</v>
      </c>
      <c r="W320">
        <f>IF(P320="장비비", J320, 0)</f>
        <v>0</v>
      </c>
      <c r="X320">
        <f>IF(P320="폐기물처리비", L320, 0)</f>
        <v>0</v>
      </c>
      <c r="Y320">
        <f>IF(P320="가설비", J320, 0)</f>
        <v>0</v>
      </c>
      <c r="Z320">
        <f>IF(P320="잡비제외분", F320, 0)</f>
        <v>0</v>
      </c>
      <c r="AA320">
        <f>IF(P320="사급자재대", L320, 0)</f>
        <v>0</v>
      </c>
      <c r="AB320">
        <f>IF(P320="관급자재대", L320, 0)</f>
        <v>0</v>
      </c>
      <c r="AC320">
        <f>IF(P320="관급자재비(도급자설치)", L320, 0)</f>
        <v>0</v>
      </c>
      <c r="AD320">
        <f>IF(P320="관급자재비(관급자설치)", L320, 0)</f>
        <v>0</v>
      </c>
      <c r="AE320">
        <f>IF(P320="품질관리비", L320, 0)</f>
        <v>0</v>
      </c>
      <c r="AF320">
        <f>IF(P320="미확정설계공정(PS)", L320, 0)</f>
        <v>0</v>
      </c>
      <c r="AG320">
        <f>IF(P320="건설기술진흥법안전관리비", L320, 0)</f>
        <v>0</v>
      </c>
      <c r="AH320">
        <f>IF(P320="지정폐기물처리비", L320, 0)</f>
        <v>0</v>
      </c>
      <c r="AI320">
        <f>IF(P320="사용자항목7", L320, 0)</f>
        <v>0</v>
      </c>
      <c r="AJ320">
        <f>IF(P320="사용자항목8", L320, 0)</f>
        <v>0</v>
      </c>
      <c r="AK320">
        <f>IF(P320="사용자항목9", L320, 0)</f>
        <v>0</v>
      </c>
      <c r="AL320">
        <f>IF(P320="사용자항목10", L320, 0)</f>
        <v>0</v>
      </c>
      <c r="AM320">
        <f>IF(P320="사용자항목11", L320, 0)</f>
        <v>0</v>
      </c>
      <c r="AN320">
        <f>IF(P320="사용자항목12", L320, 0)</f>
        <v>0</v>
      </c>
      <c r="AO320">
        <f>IF(P320="사용자항목13", L320, 0)</f>
        <v>0</v>
      </c>
      <c r="AP320">
        <f>IF(P320="사용자항목14", L320, 0)</f>
        <v>0</v>
      </c>
      <c r="AQ320">
        <f>IF(P320="사용자항목15", L320, 0)</f>
        <v>0</v>
      </c>
      <c r="AR320">
        <f>IF(P320="사용자항목16", L320, 0)</f>
        <v>0</v>
      </c>
      <c r="AS320">
        <f>IF(P320="사용자항목17", L320, 0)</f>
        <v>0</v>
      </c>
      <c r="AT320">
        <f>IF(P320="사용자항목18", L320, 0)</f>
        <v>0</v>
      </c>
      <c r="AU320">
        <f>IF(P320="사용자항목19", L320, 0)</f>
        <v>0</v>
      </c>
      <c r="AY320" s="1" t="s">
        <v>85</v>
      </c>
    </row>
    <row r="321" spans="1:13" ht="24.95" customHeight="1" x14ac:dyDescent="0.3">
      <c r="A321" s="11"/>
      <c r="B321" s="11"/>
      <c r="C321" s="10"/>
      <c r="D321" s="8"/>
      <c r="E321" s="8"/>
      <c r="F321" s="8"/>
      <c r="G321" s="8"/>
      <c r="H321" s="8"/>
      <c r="I321" s="8"/>
      <c r="J321" s="8"/>
      <c r="K321" s="8"/>
      <c r="L321" s="8"/>
      <c r="M321" s="8"/>
    </row>
    <row r="322" spans="1:13" ht="24.95" customHeight="1" x14ac:dyDescent="0.3">
      <c r="A322" s="11"/>
      <c r="B322" s="11"/>
      <c r="C322" s="10"/>
      <c r="D322" s="8"/>
      <c r="E322" s="8"/>
      <c r="F322" s="8"/>
      <c r="G322" s="8"/>
      <c r="H322" s="8"/>
      <c r="I322" s="8"/>
      <c r="J322" s="8"/>
      <c r="K322" s="8"/>
      <c r="L322" s="8"/>
      <c r="M322" s="8"/>
    </row>
    <row r="323" spans="1:13" ht="24.95" customHeight="1" x14ac:dyDescent="0.3">
      <c r="A323" s="11"/>
      <c r="B323" s="11"/>
      <c r="C323" s="10"/>
      <c r="D323" s="8"/>
      <c r="E323" s="8"/>
      <c r="F323" s="8"/>
      <c r="G323" s="8"/>
      <c r="H323" s="8"/>
      <c r="I323" s="8"/>
      <c r="J323" s="8"/>
      <c r="K323" s="8"/>
      <c r="L323" s="8"/>
      <c r="M323" s="8"/>
    </row>
    <row r="324" spans="1:13" ht="24.95" customHeight="1" x14ac:dyDescent="0.3">
      <c r="A324" s="11"/>
      <c r="B324" s="11"/>
      <c r="C324" s="10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13" ht="24.95" customHeight="1" x14ac:dyDescent="0.3">
      <c r="A325" s="11"/>
      <c r="B325" s="11"/>
      <c r="C325" s="10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ht="24.95" customHeight="1" x14ac:dyDescent="0.3">
      <c r="A326" s="11"/>
      <c r="B326" s="11"/>
      <c r="C326" s="10"/>
      <c r="D326" s="8"/>
      <c r="E326" s="8"/>
      <c r="F326" s="8"/>
      <c r="G326" s="8"/>
      <c r="H326" s="8"/>
      <c r="I326" s="8"/>
      <c r="J326" s="8"/>
      <c r="K326" s="8"/>
      <c r="L326" s="8"/>
      <c r="M326" s="8"/>
    </row>
    <row r="327" spans="1:13" ht="24.95" customHeight="1" x14ac:dyDescent="0.3">
      <c r="A327" s="11"/>
      <c r="B327" s="11"/>
      <c r="C327" s="10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spans="1:13" ht="24.95" customHeight="1" x14ac:dyDescent="0.3">
      <c r="A328" s="11"/>
      <c r="B328" s="11"/>
      <c r="C328" s="10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spans="1:13" ht="24.95" customHeight="1" x14ac:dyDescent="0.3">
      <c r="A329" s="11"/>
      <c r="B329" s="11"/>
      <c r="C329" s="10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spans="1:13" ht="24.95" customHeight="1" x14ac:dyDescent="0.3">
      <c r="A330" s="11"/>
      <c r="B330" s="11"/>
      <c r="C330" s="10"/>
      <c r="D330" s="8"/>
      <c r="E330" s="8"/>
      <c r="F330" s="8"/>
      <c r="G330" s="8"/>
      <c r="H330" s="8"/>
      <c r="I330" s="8"/>
      <c r="J330" s="8"/>
      <c r="K330" s="8"/>
      <c r="L330" s="8"/>
      <c r="M330" s="8"/>
    </row>
    <row r="331" spans="1:13" ht="24.95" customHeight="1" x14ac:dyDescent="0.3">
      <c r="A331" s="11"/>
      <c r="B331" s="11"/>
      <c r="C331" s="10"/>
      <c r="D331" s="8"/>
      <c r="E331" s="8"/>
      <c r="F331" s="8"/>
      <c r="G331" s="8"/>
      <c r="H331" s="8"/>
      <c r="I331" s="8"/>
      <c r="J331" s="8"/>
      <c r="K331" s="8"/>
      <c r="L331" s="8"/>
      <c r="M331" s="8"/>
    </row>
    <row r="332" spans="1:13" ht="24.95" customHeight="1" x14ac:dyDescent="0.3">
      <c r="A332" s="11"/>
      <c r="B332" s="11"/>
      <c r="C332" s="10"/>
      <c r="D332" s="8"/>
      <c r="E332" s="8"/>
      <c r="F332" s="8"/>
      <c r="G332" s="8"/>
      <c r="H332" s="8"/>
      <c r="I332" s="8"/>
      <c r="J332" s="8"/>
      <c r="K332" s="8"/>
      <c r="L332" s="8"/>
      <c r="M332" s="8"/>
    </row>
    <row r="333" spans="1:13" ht="24.95" customHeight="1" x14ac:dyDescent="0.3">
      <c r="A333" s="11"/>
      <c r="B333" s="11"/>
      <c r="C333" s="10"/>
      <c r="D333" s="8"/>
      <c r="E333" s="8"/>
      <c r="F333" s="8"/>
      <c r="G333" s="8"/>
      <c r="H333" s="8"/>
      <c r="I333" s="8"/>
      <c r="J333" s="8"/>
      <c r="K333" s="8"/>
      <c r="L333" s="8"/>
      <c r="M333" s="8"/>
    </row>
    <row r="334" spans="1:13" ht="24.95" customHeight="1" x14ac:dyDescent="0.3">
      <c r="A334" s="11"/>
      <c r="B334" s="11"/>
      <c r="C334" s="10"/>
      <c r="D334" s="8"/>
      <c r="E334" s="8"/>
      <c r="F334" s="8"/>
      <c r="G334" s="8"/>
      <c r="H334" s="8"/>
      <c r="I334" s="8"/>
      <c r="J334" s="8"/>
      <c r="K334" s="8"/>
      <c r="L334" s="8"/>
      <c r="M334" s="8"/>
    </row>
    <row r="335" spans="1:13" ht="24.95" customHeight="1" x14ac:dyDescent="0.3">
      <c r="A335" s="11"/>
      <c r="B335" s="11"/>
      <c r="C335" s="10"/>
      <c r="D335" s="8"/>
      <c r="E335" s="8"/>
      <c r="F335" s="8"/>
      <c r="G335" s="8"/>
      <c r="H335" s="8"/>
      <c r="I335" s="8"/>
      <c r="J335" s="8"/>
      <c r="K335" s="8"/>
      <c r="L335" s="8"/>
      <c r="M335" s="8"/>
    </row>
    <row r="336" spans="1:13" ht="24.95" customHeight="1" x14ac:dyDescent="0.3">
      <c r="A336" s="11"/>
      <c r="B336" s="11"/>
      <c r="C336" s="10"/>
      <c r="D336" s="8"/>
      <c r="E336" s="8"/>
      <c r="F336" s="8"/>
      <c r="G336" s="8"/>
      <c r="H336" s="8"/>
      <c r="I336" s="8"/>
      <c r="J336" s="8"/>
      <c r="K336" s="8"/>
      <c r="L336" s="8"/>
      <c r="M336" s="8"/>
    </row>
    <row r="337" spans="1:51" ht="24.95" customHeight="1" x14ac:dyDescent="0.3">
      <c r="A337" s="11"/>
      <c r="B337" s="11"/>
      <c r="C337" s="10"/>
      <c r="D337" s="8"/>
      <c r="E337" s="8"/>
      <c r="F337" s="8"/>
      <c r="G337" s="8"/>
      <c r="H337" s="8"/>
      <c r="I337" s="8"/>
      <c r="J337" s="8"/>
      <c r="K337" s="8"/>
      <c r="L337" s="8"/>
      <c r="M337" s="8"/>
    </row>
    <row r="338" spans="1:51" ht="24.95" customHeight="1" x14ac:dyDescent="0.3">
      <c r="A338" s="11"/>
      <c r="B338" s="11"/>
      <c r="C338" s="10"/>
      <c r="D338" s="8"/>
      <c r="E338" s="8"/>
      <c r="F338" s="8"/>
      <c r="G338" s="8"/>
      <c r="H338" s="8"/>
      <c r="I338" s="8"/>
      <c r="J338" s="8"/>
      <c r="K338" s="8"/>
      <c r="L338" s="8"/>
      <c r="M338" s="8"/>
    </row>
    <row r="339" spans="1:51" ht="24.95" customHeight="1" x14ac:dyDescent="0.3">
      <c r="A339" s="11"/>
      <c r="B339" s="11"/>
      <c r="C339" s="10"/>
      <c r="D339" s="8"/>
      <c r="E339" s="8"/>
      <c r="F339" s="8"/>
      <c r="G339" s="8"/>
      <c r="H339" s="8"/>
      <c r="I339" s="8"/>
      <c r="J339" s="8"/>
      <c r="K339" s="8"/>
      <c r="L339" s="8"/>
      <c r="M339" s="8"/>
    </row>
    <row r="340" spans="1:51" ht="24.95" customHeight="1" x14ac:dyDescent="0.3">
      <c r="A340" s="12" t="s">
        <v>142</v>
      </c>
      <c r="B340" s="13"/>
      <c r="C340" s="14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R340">
        <f t="shared" ref="R340:AY340" si="312">ROUNDDOWN(SUM(R318:R320), 0)</f>
        <v>0</v>
      </c>
      <c r="S340">
        <f t="shared" si="312"/>
        <v>0</v>
      </c>
      <c r="T340">
        <f t="shared" si="312"/>
        <v>0</v>
      </c>
      <c r="U340">
        <f t="shared" si="312"/>
        <v>0</v>
      </c>
      <c r="V340">
        <f t="shared" si="312"/>
        <v>0</v>
      </c>
      <c r="W340">
        <f t="shared" si="312"/>
        <v>0</v>
      </c>
      <c r="X340">
        <f t="shared" si="312"/>
        <v>0</v>
      </c>
      <c r="Y340">
        <f t="shared" si="312"/>
        <v>0</v>
      </c>
      <c r="Z340">
        <f t="shared" si="312"/>
        <v>0</v>
      </c>
      <c r="AA340">
        <f t="shared" si="312"/>
        <v>0</v>
      </c>
      <c r="AB340">
        <f t="shared" si="312"/>
        <v>0</v>
      </c>
      <c r="AC340">
        <f t="shared" si="312"/>
        <v>0</v>
      </c>
      <c r="AD340">
        <f t="shared" si="312"/>
        <v>0</v>
      </c>
      <c r="AE340">
        <f t="shared" si="312"/>
        <v>0</v>
      </c>
      <c r="AF340">
        <f t="shared" si="312"/>
        <v>0</v>
      </c>
      <c r="AG340">
        <f t="shared" si="312"/>
        <v>0</v>
      </c>
      <c r="AH340">
        <f t="shared" si="312"/>
        <v>0</v>
      </c>
      <c r="AI340">
        <f t="shared" si="312"/>
        <v>0</v>
      </c>
      <c r="AJ340">
        <f t="shared" si="312"/>
        <v>0</v>
      </c>
      <c r="AK340">
        <f t="shared" si="312"/>
        <v>0</v>
      </c>
      <c r="AL340">
        <f t="shared" si="312"/>
        <v>0</v>
      </c>
      <c r="AM340">
        <f t="shared" si="312"/>
        <v>0</v>
      </c>
      <c r="AN340">
        <f t="shared" si="312"/>
        <v>0</v>
      </c>
      <c r="AO340">
        <f t="shared" si="312"/>
        <v>0</v>
      </c>
      <c r="AP340">
        <f t="shared" si="312"/>
        <v>0</v>
      </c>
      <c r="AQ340">
        <f t="shared" si="312"/>
        <v>0</v>
      </c>
      <c r="AR340">
        <f t="shared" si="312"/>
        <v>0</v>
      </c>
      <c r="AS340">
        <f t="shared" si="312"/>
        <v>0</v>
      </c>
      <c r="AT340">
        <f t="shared" si="312"/>
        <v>0</v>
      </c>
      <c r="AU340">
        <f t="shared" si="312"/>
        <v>0</v>
      </c>
      <c r="AV340">
        <f t="shared" si="312"/>
        <v>0</v>
      </c>
      <c r="AW340">
        <f t="shared" si="312"/>
        <v>0</v>
      </c>
      <c r="AX340">
        <f t="shared" si="312"/>
        <v>0</v>
      </c>
      <c r="AY340">
        <f t="shared" si="312"/>
        <v>0</v>
      </c>
    </row>
    <row r="341" spans="1:51" ht="24.95" customHeight="1" x14ac:dyDescent="0.3">
      <c r="A341" s="20" t="s">
        <v>414</v>
      </c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</row>
    <row r="342" spans="1:51" ht="24.95" customHeight="1" x14ac:dyDescent="0.3">
      <c r="A342" s="7" t="s">
        <v>145</v>
      </c>
      <c r="B342" s="7" t="s">
        <v>146</v>
      </c>
      <c r="C342" s="6" t="s">
        <v>74</v>
      </c>
      <c r="D342" s="8">
        <v>140</v>
      </c>
      <c r="E342" s="8"/>
      <c r="F342" s="8"/>
      <c r="G342" s="8"/>
      <c r="H342" s="8"/>
      <c r="I342" s="8"/>
      <c r="J342" s="8"/>
      <c r="K342" s="8"/>
      <c r="L342" s="8"/>
      <c r="M342" s="9"/>
      <c r="O342" t="str">
        <f>""</f>
        <v/>
      </c>
      <c r="P342" s="1" t="s">
        <v>141</v>
      </c>
      <c r="Q342">
        <v>1</v>
      </c>
      <c r="R342">
        <f>IF(P342="기계경비", J342, 0)</f>
        <v>0</v>
      </c>
      <c r="S342">
        <f>IF(P342="운반비", L342, 0)</f>
        <v>0</v>
      </c>
      <c r="T342">
        <f>IF(P342="작업부산물", F342, 0)</f>
        <v>0</v>
      </c>
      <c r="U342">
        <f>IF(P342="관급", F342, 0)</f>
        <v>0</v>
      </c>
      <c r="V342">
        <f>IF(P342="외주비", J342, 0)</f>
        <v>0</v>
      </c>
      <c r="W342">
        <f>IF(P342="장비비", J342, 0)</f>
        <v>0</v>
      </c>
      <c r="X342">
        <f>IF(P342="폐기물처리비", L342, 0)</f>
        <v>0</v>
      </c>
      <c r="Y342">
        <f>IF(P342="가설비", J342, 0)</f>
        <v>0</v>
      </c>
      <c r="Z342">
        <f>IF(P342="잡비제외분", F342, 0)</f>
        <v>0</v>
      </c>
      <c r="AA342">
        <f>IF(P342="사급자재대", L342, 0)</f>
        <v>0</v>
      </c>
      <c r="AB342">
        <f>IF(P342="관급자재대", L342, 0)</f>
        <v>0</v>
      </c>
      <c r="AC342">
        <f>IF(P342="관급자재비(도급자설치)", L342, 0)</f>
        <v>0</v>
      </c>
      <c r="AD342">
        <f>IF(P342="관급자재비(관급자설치)", L342, 0)</f>
        <v>0</v>
      </c>
      <c r="AE342">
        <f>IF(P342="품질관리비", L342, 0)</f>
        <v>0</v>
      </c>
      <c r="AF342">
        <f>IF(P342="미확정설계공정(PS)", L342, 0)</f>
        <v>0</v>
      </c>
      <c r="AG342">
        <f>IF(P342="건설기술진흥법안전관리비", L342, 0)</f>
        <v>0</v>
      </c>
      <c r="AH342">
        <f>IF(P342="지정폐기물처리비", L342, 0)</f>
        <v>0</v>
      </c>
      <c r="AI342">
        <f>IF(P342="사용자항목7", L342, 0)</f>
        <v>0</v>
      </c>
      <c r="AJ342">
        <f>IF(P342="사용자항목8", L342, 0)</f>
        <v>0</v>
      </c>
      <c r="AK342">
        <f>IF(P342="사용자항목9", L342, 0)</f>
        <v>0</v>
      </c>
      <c r="AL342">
        <f>IF(P342="사용자항목10", L342, 0)</f>
        <v>0</v>
      </c>
      <c r="AM342">
        <f>IF(P342="사용자항목11", L342, 0)</f>
        <v>0</v>
      </c>
      <c r="AN342">
        <f>IF(P342="사용자항목12", L342, 0)</f>
        <v>0</v>
      </c>
      <c r="AO342">
        <f>IF(P342="사용자항목13", L342, 0)</f>
        <v>0</v>
      </c>
      <c r="AP342">
        <f>IF(P342="사용자항목14", L342, 0)</f>
        <v>0</v>
      </c>
      <c r="AQ342">
        <f>IF(P342="사용자항목15", L342, 0)</f>
        <v>0</v>
      </c>
      <c r="AR342">
        <f>IF(P342="사용자항목16", L342, 0)</f>
        <v>0</v>
      </c>
      <c r="AS342">
        <f>IF(P342="사용자항목17", L342, 0)</f>
        <v>0</v>
      </c>
      <c r="AT342">
        <f>IF(P342="사용자항목18", L342, 0)</f>
        <v>0</v>
      </c>
      <c r="AU342">
        <f>IF(P342="사용자항목19", L342, 0)</f>
        <v>0</v>
      </c>
      <c r="AY342" s="1" t="s">
        <v>143</v>
      </c>
    </row>
    <row r="343" spans="1:51" ht="24.95" customHeight="1" x14ac:dyDescent="0.3">
      <c r="A343" s="11"/>
      <c r="B343" s="11"/>
      <c r="C343" s="10"/>
      <c r="D343" s="8"/>
      <c r="E343" s="8"/>
      <c r="F343" s="8"/>
      <c r="G343" s="8"/>
      <c r="H343" s="8"/>
      <c r="I343" s="8"/>
      <c r="J343" s="8"/>
      <c r="K343" s="8"/>
      <c r="L343" s="8"/>
      <c r="M343" s="8"/>
    </row>
    <row r="344" spans="1:51" ht="24.95" customHeight="1" x14ac:dyDescent="0.3">
      <c r="A344" s="11"/>
      <c r="B344" s="11"/>
      <c r="C344" s="10"/>
      <c r="D344" s="8"/>
      <c r="E344" s="8"/>
      <c r="F344" s="8"/>
      <c r="G344" s="8"/>
      <c r="H344" s="8"/>
      <c r="I344" s="8"/>
      <c r="J344" s="8"/>
      <c r="K344" s="8"/>
      <c r="L344" s="8"/>
      <c r="M344" s="8"/>
    </row>
    <row r="345" spans="1:51" ht="24.95" customHeight="1" x14ac:dyDescent="0.3">
      <c r="A345" s="11"/>
      <c r="B345" s="11"/>
      <c r="C345" s="10"/>
      <c r="D345" s="8"/>
      <c r="E345" s="8"/>
      <c r="F345" s="8"/>
      <c r="G345" s="8"/>
      <c r="H345" s="8"/>
      <c r="I345" s="8"/>
      <c r="J345" s="8"/>
      <c r="K345" s="8"/>
      <c r="L345" s="8"/>
      <c r="M345" s="8"/>
    </row>
    <row r="346" spans="1:51" ht="24.95" customHeight="1" x14ac:dyDescent="0.3">
      <c r="A346" s="11"/>
      <c r="B346" s="11"/>
      <c r="C346" s="10"/>
      <c r="D346" s="8"/>
      <c r="E346" s="8"/>
      <c r="F346" s="8"/>
      <c r="G346" s="8"/>
      <c r="H346" s="8"/>
      <c r="I346" s="8"/>
      <c r="J346" s="8"/>
      <c r="K346" s="8"/>
      <c r="L346" s="8"/>
      <c r="M346" s="8"/>
    </row>
    <row r="347" spans="1:51" ht="24.95" customHeight="1" x14ac:dyDescent="0.3">
      <c r="A347" s="11"/>
      <c r="B347" s="11"/>
      <c r="C347" s="10"/>
      <c r="D347" s="8"/>
      <c r="E347" s="8"/>
      <c r="F347" s="8"/>
      <c r="G347" s="8"/>
      <c r="H347" s="8"/>
      <c r="I347" s="8"/>
      <c r="J347" s="8"/>
      <c r="K347" s="8"/>
      <c r="L347" s="8"/>
      <c r="M347" s="8"/>
    </row>
    <row r="348" spans="1:51" ht="24.95" customHeight="1" x14ac:dyDescent="0.3">
      <c r="A348" s="11"/>
      <c r="B348" s="11"/>
      <c r="C348" s="10"/>
      <c r="D348" s="8"/>
      <c r="E348" s="8"/>
      <c r="F348" s="8"/>
      <c r="G348" s="8"/>
      <c r="H348" s="8"/>
      <c r="I348" s="8"/>
      <c r="J348" s="8"/>
      <c r="K348" s="8"/>
      <c r="L348" s="8"/>
      <c r="M348" s="8"/>
    </row>
    <row r="349" spans="1:51" ht="24.95" customHeight="1" x14ac:dyDescent="0.3">
      <c r="A349" s="11"/>
      <c r="B349" s="11"/>
      <c r="C349" s="10"/>
      <c r="D349" s="8"/>
      <c r="E349" s="8"/>
      <c r="F349" s="8"/>
      <c r="G349" s="8"/>
      <c r="H349" s="8"/>
      <c r="I349" s="8"/>
      <c r="J349" s="8"/>
      <c r="K349" s="8"/>
      <c r="L349" s="8"/>
      <c r="M349" s="8"/>
    </row>
    <row r="350" spans="1:51" ht="24.95" customHeight="1" x14ac:dyDescent="0.3">
      <c r="A350" s="11"/>
      <c r="B350" s="11"/>
      <c r="C350" s="10"/>
      <c r="D350" s="8"/>
      <c r="E350" s="8"/>
      <c r="F350" s="8"/>
      <c r="G350" s="8"/>
      <c r="H350" s="8"/>
      <c r="I350" s="8"/>
      <c r="J350" s="8"/>
      <c r="K350" s="8"/>
      <c r="L350" s="8"/>
      <c r="M350" s="8"/>
    </row>
    <row r="351" spans="1:51" ht="24.95" customHeight="1" x14ac:dyDescent="0.3">
      <c r="A351" s="11"/>
      <c r="B351" s="11"/>
      <c r="C351" s="10"/>
      <c r="D351" s="8"/>
      <c r="E351" s="8"/>
      <c r="F351" s="8"/>
      <c r="G351" s="8"/>
      <c r="H351" s="8"/>
      <c r="I351" s="8"/>
      <c r="J351" s="8"/>
      <c r="K351" s="8"/>
      <c r="L351" s="8"/>
      <c r="M351" s="8"/>
    </row>
    <row r="352" spans="1:51" ht="24.95" customHeight="1" x14ac:dyDescent="0.3">
      <c r="A352" s="11"/>
      <c r="B352" s="11"/>
      <c r="C352" s="10"/>
      <c r="D352" s="8"/>
      <c r="E352" s="8"/>
      <c r="F352" s="8"/>
      <c r="G352" s="8"/>
      <c r="H352" s="8"/>
      <c r="I352" s="8"/>
      <c r="J352" s="8"/>
      <c r="K352" s="8"/>
      <c r="L352" s="8"/>
      <c r="M352" s="8"/>
    </row>
    <row r="353" spans="1:51" ht="24.95" customHeight="1" x14ac:dyDescent="0.3">
      <c r="A353" s="11"/>
      <c r="B353" s="11"/>
      <c r="C353" s="10"/>
      <c r="D353" s="8"/>
      <c r="E353" s="8"/>
      <c r="F353" s="8"/>
      <c r="G353" s="8"/>
      <c r="H353" s="8"/>
      <c r="I353" s="8"/>
      <c r="J353" s="8"/>
      <c r="K353" s="8"/>
      <c r="L353" s="8"/>
      <c r="M353" s="8"/>
    </row>
    <row r="354" spans="1:51" ht="24.95" customHeight="1" x14ac:dyDescent="0.3">
      <c r="A354" s="11"/>
      <c r="B354" s="11"/>
      <c r="C354" s="10"/>
      <c r="D354" s="8"/>
      <c r="E354" s="8"/>
      <c r="F354" s="8"/>
      <c r="G354" s="8"/>
      <c r="H354" s="8"/>
      <c r="I354" s="8"/>
      <c r="J354" s="8"/>
      <c r="K354" s="8"/>
      <c r="L354" s="8"/>
      <c r="M354" s="8"/>
    </row>
    <row r="355" spans="1:51" ht="24.95" customHeight="1" x14ac:dyDescent="0.3">
      <c r="A355" s="11"/>
      <c r="B355" s="11"/>
      <c r="C355" s="10"/>
      <c r="D355" s="8"/>
      <c r="E355" s="8"/>
      <c r="F355" s="8"/>
      <c r="G355" s="8"/>
      <c r="H355" s="8"/>
      <c r="I355" s="8"/>
      <c r="J355" s="8"/>
      <c r="K355" s="8"/>
      <c r="L355" s="8"/>
      <c r="M355" s="8"/>
    </row>
    <row r="356" spans="1:51" ht="24.95" customHeight="1" x14ac:dyDescent="0.3">
      <c r="A356" s="11"/>
      <c r="B356" s="11"/>
      <c r="C356" s="10"/>
      <c r="D356" s="8"/>
      <c r="E356" s="8"/>
      <c r="F356" s="8"/>
      <c r="G356" s="8"/>
      <c r="H356" s="8"/>
      <c r="I356" s="8"/>
      <c r="J356" s="8"/>
      <c r="K356" s="8"/>
      <c r="L356" s="8"/>
      <c r="M356" s="8"/>
    </row>
    <row r="357" spans="1:51" ht="24.95" customHeight="1" x14ac:dyDescent="0.3">
      <c r="A357" s="11"/>
      <c r="B357" s="11"/>
      <c r="C357" s="10"/>
      <c r="D357" s="8"/>
      <c r="E357" s="8"/>
      <c r="F357" s="8"/>
      <c r="G357" s="8"/>
      <c r="H357" s="8"/>
      <c r="I357" s="8"/>
      <c r="J357" s="8"/>
      <c r="K357" s="8"/>
      <c r="L357" s="8"/>
      <c r="M357" s="8"/>
    </row>
    <row r="358" spans="1:51" ht="24.95" customHeight="1" x14ac:dyDescent="0.3">
      <c r="A358" s="11"/>
      <c r="B358" s="11"/>
      <c r="C358" s="10"/>
      <c r="D358" s="8"/>
      <c r="E358" s="8"/>
      <c r="F358" s="8"/>
      <c r="G358" s="8"/>
      <c r="H358" s="8"/>
      <c r="I358" s="8"/>
      <c r="J358" s="8"/>
      <c r="K358" s="8"/>
      <c r="L358" s="8"/>
      <c r="M358" s="8"/>
    </row>
    <row r="359" spans="1:51" ht="24.95" customHeight="1" x14ac:dyDescent="0.3">
      <c r="A359" s="11"/>
      <c r="B359" s="11"/>
      <c r="C359" s="10"/>
      <c r="D359" s="8"/>
      <c r="E359" s="8"/>
      <c r="F359" s="8"/>
      <c r="G359" s="8"/>
      <c r="H359" s="8"/>
      <c r="I359" s="8"/>
      <c r="J359" s="8"/>
      <c r="K359" s="8"/>
      <c r="L359" s="8"/>
      <c r="M359" s="8"/>
    </row>
    <row r="360" spans="1:51" ht="24.95" customHeight="1" x14ac:dyDescent="0.3">
      <c r="A360" s="11"/>
      <c r="B360" s="11"/>
      <c r="C360" s="10"/>
      <c r="D360" s="8"/>
      <c r="E360" s="8"/>
      <c r="F360" s="8"/>
      <c r="G360" s="8"/>
      <c r="H360" s="8"/>
      <c r="I360" s="8"/>
      <c r="J360" s="8"/>
      <c r="K360" s="8"/>
      <c r="L360" s="8"/>
      <c r="M360" s="8"/>
    </row>
    <row r="361" spans="1:51" ht="24.95" customHeight="1" x14ac:dyDescent="0.3">
      <c r="A361" s="11"/>
      <c r="B361" s="11"/>
      <c r="C361" s="10"/>
      <c r="D361" s="8"/>
      <c r="E361" s="8"/>
      <c r="F361" s="8"/>
      <c r="G361" s="8"/>
      <c r="H361" s="8"/>
      <c r="I361" s="8"/>
      <c r="J361" s="8"/>
      <c r="K361" s="8"/>
      <c r="L361" s="8"/>
      <c r="M361" s="8"/>
    </row>
    <row r="362" spans="1:51" ht="24.95" customHeight="1" x14ac:dyDescent="0.3">
      <c r="A362" s="11"/>
      <c r="B362" s="11"/>
      <c r="C362" s="10"/>
      <c r="D362" s="8"/>
      <c r="E362" s="8"/>
      <c r="F362" s="8"/>
      <c r="G362" s="8"/>
      <c r="H362" s="8"/>
      <c r="I362" s="8"/>
      <c r="J362" s="8"/>
      <c r="K362" s="8"/>
      <c r="L362" s="8"/>
      <c r="M362" s="8"/>
    </row>
    <row r="363" spans="1:51" ht="24.95" customHeight="1" x14ac:dyDescent="0.3">
      <c r="A363" s="11"/>
      <c r="B363" s="11"/>
      <c r="C363" s="10"/>
      <c r="D363" s="8"/>
      <c r="E363" s="8"/>
      <c r="F363" s="8"/>
      <c r="G363" s="8"/>
      <c r="H363" s="8"/>
      <c r="I363" s="8"/>
      <c r="J363" s="8"/>
      <c r="K363" s="8"/>
      <c r="L363" s="8"/>
      <c r="M363" s="8"/>
    </row>
    <row r="364" spans="1:51" ht="24.95" customHeight="1" x14ac:dyDescent="0.3">
      <c r="A364" s="12" t="s">
        <v>142</v>
      </c>
      <c r="B364" s="13"/>
      <c r="C364" s="14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R364">
        <f t="shared" ref="R364:AY364" si="313">ROUNDDOWN(SUM(R342:R342), 0)</f>
        <v>0</v>
      </c>
      <c r="S364">
        <f t="shared" si="313"/>
        <v>0</v>
      </c>
      <c r="T364">
        <f t="shared" si="313"/>
        <v>0</v>
      </c>
      <c r="U364">
        <f t="shared" si="313"/>
        <v>0</v>
      </c>
      <c r="V364">
        <f t="shared" si="313"/>
        <v>0</v>
      </c>
      <c r="W364">
        <f t="shared" si="313"/>
        <v>0</v>
      </c>
      <c r="X364">
        <f t="shared" si="313"/>
        <v>0</v>
      </c>
      <c r="Y364">
        <f t="shared" si="313"/>
        <v>0</v>
      </c>
      <c r="Z364">
        <f t="shared" si="313"/>
        <v>0</v>
      </c>
      <c r="AA364">
        <f t="shared" si="313"/>
        <v>0</v>
      </c>
      <c r="AB364">
        <f t="shared" si="313"/>
        <v>0</v>
      </c>
      <c r="AC364">
        <f t="shared" si="313"/>
        <v>0</v>
      </c>
      <c r="AD364">
        <f t="shared" si="313"/>
        <v>0</v>
      </c>
      <c r="AE364">
        <f t="shared" si="313"/>
        <v>0</v>
      </c>
      <c r="AF364">
        <f t="shared" si="313"/>
        <v>0</v>
      </c>
      <c r="AG364">
        <f t="shared" si="313"/>
        <v>0</v>
      </c>
      <c r="AH364">
        <f t="shared" si="313"/>
        <v>0</v>
      </c>
      <c r="AI364">
        <f t="shared" si="313"/>
        <v>0</v>
      </c>
      <c r="AJ364">
        <f t="shared" si="313"/>
        <v>0</v>
      </c>
      <c r="AK364">
        <f t="shared" si="313"/>
        <v>0</v>
      </c>
      <c r="AL364">
        <f t="shared" si="313"/>
        <v>0</v>
      </c>
      <c r="AM364">
        <f t="shared" si="313"/>
        <v>0</v>
      </c>
      <c r="AN364">
        <f t="shared" si="313"/>
        <v>0</v>
      </c>
      <c r="AO364">
        <f t="shared" si="313"/>
        <v>0</v>
      </c>
      <c r="AP364">
        <f t="shared" si="313"/>
        <v>0</v>
      </c>
      <c r="AQ364">
        <f t="shared" si="313"/>
        <v>0</v>
      </c>
      <c r="AR364">
        <f t="shared" si="313"/>
        <v>0</v>
      </c>
      <c r="AS364">
        <f t="shared" si="313"/>
        <v>0</v>
      </c>
      <c r="AT364">
        <f t="shared" si="313"/>
        <v>0</v>
      </c>
      <c r="AU364">
        <f t="shared" si="313"/>
        <v>0</v>
      </c>
      <c r="AV364">
        <f t="shared" si="313"/>
        <v>0</v>
      </c>
      <c r="AW364">
        <f t="shared" si="313"/>
        <v>0</v>
      </c>
      <c r="AX364">
        <f t="shared" si="313"/>
        <v>0</v>
      </c>
      <c r="AY364">
        <f t="shared" si="313"/>
        <v>0</v>
      </c>
    </row>
    <row r="365" spans="1:51" ht="24.95" customHeight="1" x14ac:dyDescent="0.3">
      <c r="A365" s="20" t="s">
        <v>415</v>
      </c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</row>
    <row r="366" spans="1:51" ht="24.95" customHeight="1" x14ac:dyDescent="0.3">
      <c r="A366" s="7" t="s">
        <v>91</v>
      </c>
      <c r="B366" s="7" t="s">
        <v>92</v>
      </c>
      <c r="C366" s="6" t="s">
        <v>22</v>
      </c>
      <c r="D366" s="8">
        <v>-1993</v>
      </c>
      <c r="E366" s="8"/>
      <c r="F366" s="8"/>
      <c r="G366" s="8"/>
      <c r="H366" s="8"/>
      <c r="I366" s="8"/>
      <c r="J366" s="8"/>
      <c r="K366" s="8"/>
      <c r="L366" s="8"/>
      <c r="M366" s="9"/>
      <c r="O366" t="str">
        <f>"01"</f>
        <v>01</v>
      </c>
      <c r="P366" t="s">
        <v>375</v>
      </c>
      <c r="Q366">
        <v>1</v>
      </c>
      <c r="R366">
        <f>IF(P366="기계경비", J366, 0)</f>
        <v>0</v>
      </c>
      <c r="S366">
        <f>IF(P366="운반비", L366, 0)</f>
        <v>0</v>
      </c>
      <c r="T366">
        <f>IF(P366="작업부산물", F366, 0)</f>
        <v>0</v>
      </c>
      <c r="U366">
        <f>IF(P366="관급", F366, 0)</f>
        <v>0</v>
      </c>
      <c r="V366">
        <f>IF(P366="외주비", J366, 0)</f>
        <v>0</v>
      </c>
      <c r="W366">
        <f>IF(P366="장비비", J366, 0)</f>
        <v>0</v>
      </c>
      <c r="X366">
        <f>IF(P366="폐기물처리비", L366, 0)</f>
        <v>0</v>
      </c>
      <c r="Y366">
        <f>IF(P366="가설비", J366, 0)</f>
        <v>0</v>
      </c>
      <c r="Z366">
        <f>IF(P366="잡비제외분", F366, 0)</f>
        <v>0</v>
      </c>
      <c r="AA366">
        <f>IF(P366="사급자재대", L366, 0)</f>
        <v>0</v>
      </c>
      <c r="AB366">
        <f>IF(P366="관급자재대", L366, 0)</f>
        <v>0</v>
      </c>
      <c r="AC366">
        <f>IF(P366="관급자재비(도급자설치)", L366, 0)</f>
        <v>0</v>
      </c>
      <c r="AD366">
        <f>IF(P366="관급자재비(관급자설치)", L366, 0)</f>
        <v>0</v>
      </c>
      <c r="AE366">
        <f>IF(P366="품질관리비", L366, 0)</f>
        <v>0</v>
      </c>
      <c r="AF366">
        <f>IF(P366="미확정설계공정(PS)", L366, 0)</f>
        <v>0</v>
      </c>
      <c r="AG366">
        <f>IF(P366="건설기술진흥법안전관리비", L366, 0)</f>
        <v>0</v>
      </c>
      <c r="AH366">
        <f>IF(P366="지정폐기물처리비", L366, 0)</f>
        <v>0</v>
      </c>
      <c r="AI366">
        <f>IF(P366="사용자항목7", L366, 0)</f>
        <v>0</v>
      </c>
      <c r="AJ366">
        <f>IF(P366="사용자항목8", L366, 0)</f>
        <v>0</v>
      </c>
      <c r="AK366">
        <f>IF(P366="사용자항목9", L366, 0)</f>
        <v>0</v>
      </c>
      <c r="AL366">
        <f>IF(P366="사용자항목10", L366, 0)</f>
        <v>0</v>
      </c>
      <c r="AM366">
        <f>IF(P366="사용자항목11", L366, 0)</f>
        <v>0</v>
      </c>
      <c r="AN366">
        <f>IF(P366="사용자항목12", L366, 0)</f>
        <v>0</v>
      </c>
      <c r="AO366">
        <f>IF(P366="사용자항목13", L366, 0)</f>
        <v>0</v>
      </c>
      <c r="AP366">
        <f>IF(P366="사용자항목14", L366, 0)</f>
        <v>0</v>
      </c>
      <c r="AQ366">
        <f>IF(P366="사용자항목15", L366, 0)</f>
        <v>0</v>
      </c>
      <c r="AR366">
        <f>IF(P366="사용자항목16", L366, 0)</f>
        <v>0</v>
      </c>
      <c r="AS366">
        <f>IF(P366="사용자항목17", L366, 0)</f>
        <v>0</v>
      </c>
      <c r="AT366">
        <f>IF(P366="사용자항목18", L366, 0)</f>
        <v>0</v>
      </c>
      <c r="AU366">
        <f>IF(P366="사용자항목19", L366, 0)</f>
        <v>0</v>
      </c>
    </row>
    <row r="367" spans="1:51" ht="24.95" customHeight="1" x14ac:dyDescent="0.3">
      <c r="A367" s="7" t="s">
        <v>91</v>
      </c>
      <c r="B367" s="7" t="s">
        <v>93</v>
      </c>
      <c r="C367" s="6" t="s">
        <v>22</v>
      </c>
      <c r="D367" s="8">
        <v>-332</v>
      </c>
      <c r="E367" s="8"/>
      <c r="F367" s="8"/>
      <c r="G367" s="8"/>
      <c r="H367" s="8"/>
      <c r="I367" s="8"/>
      <c r="J367" s="8"/>
      <c r="K367" s="8"/>
      <c r="L367" s="8"/>
      <c r="M367" s="9"/>
      <c r="O367" t="str">
        <f>"01"</f>
        <v>01</v>
      </c>
      <c r="P367" t="s">
        <v>375</v>
      </c>
      <c r="Q367">
        <v>1</v>
      </c>
      <c r="R367">
        <f>IF(P367="기계경비", J367, 0)</f>
        <v>0</v>
      </c>
      <c r="S367">
        <f>IF(P367="운반비", L367, 0)</f>
        <v>0</v>
      </c>
      <c r="T367">
        <f>IF(P367="작업부산물", F367, 0)</f>
        <v>0</v>
      </c>
      <c r="U367">
        <f>IF(P367="관급", F367, 0)</f>
        <v>0</v>
      </c>
      <c r="V367">
        <f>IF(P367="외주비", J367, 0)</f>
        <v>0</v>
      </c>
      <c r="W367">
        <f>IF(P367="장비비", J367, 0)</f>
        <v>0</v>
      </c>
      <c r="X367">
        <f>IF(P367="폐기물처리비", L367, 0)</f>
        <v>0</v>
      </c>
      <c r="Y367">
        <f>IF(P367="가설비", J367, 0)</f>
        <v>0</v>
      </c>
      <c r="Z367">
        <f>IF(P367="잡비제외분", F367, 0)</f>
        <v>0</v>
      </c>
      <c r="AA367">
        <f>IF(P367="사급자재대", L367, 0)</f>
        <v>0</v>
      </c>
      <c r="AB367">
        <f>IF(P367="관급자재대", L367, 0)</f>
        <v>0</v>
      </c>
      <c r="AC367">
        <f>IF(P367="관급자재비(도급자설치)", L367, 0)</f>
        <v>0</v>
      </c>
      <c r="AD367">
        <f>IF(P367="관급자재비(관급자설치)", L367, 0)</f>
        <v>0</v>
      </c>
      <c r="AE367">
        <f>IF(P367="품질관리비", L367, 0)</f>
        <v>0</v>
      </c>
      <c r="AF367">
        <f>IF(P367="미확정설계공정(PS)", L367, 0)</f>
        <v>0</v>
      </c>
      <c r="AG367">
        <f>IF(P367="건설기술진흥법안전관리비", L367, 0)</f>
        <v>0</v>
      </c>
      <c r="AH367">
        <f>IF(P367="지정폐기물처리비", L367, 0)</f>
        <v>0</v>
      </c>
      <c r="AI367">
        <f>IF(P367="사용자항목7", L367, 0)</f>
        <v>0</v>
      </c>
      <c r="AJ367">
        <f>IF(P367="사용자항목8", L367, 0)</f>
        <v>0</v>
      </c>
      <c r="AK367">
        <f>IF(P367="사용자항목9", L367, 0)</f>
        <v>0</v>
      </c>
      <c r="AL367">
        <f>IF(P367="사용자항목10", L367, 0)</f>
        <v>0</v>
      </c>
      <c r="AM367">
        <f>IF(P367="사용자항목11", L367, 0)</f>
        <v>0</v>
      </c>
      <c r="AN367">
        <f>IF(P367="사용자항목12", L367, 0)</f>
        <v>0</v>
      </c>
      <c r="AO367">
        <f>IF(P367="사용자항목13", L367, 0)</f>
        <v>0</v>
      </c>
      <c r="AP367">
        <f>IF(P367="사용자항목14", L367, 0)</f>
        <v>0</v>
      </c>
      <c r="AQ367">
        <f>IF(P367="사용자항목15", L367, 0)</f>
        <v>0</v>
      </c>
      <c r="AR367">
        <f>IF(P367="사용자항목16", L367, 0)</f>
        <v>0</v>
      </c>
      <c r="AS367">
        <f>IF(P367="사용자항목17", L367, 0)</f>
        <v>0</v>
      </c>
      <c r="AT367">
        <f>IF(P367="사용자항목18", L367, 0)</f>
        <v>0</v>
      </c>
      <c r="AU367">
        <f>IF(P367="사용자항목19", L367, 0)</f>
        <v>0</v>
      </c>
    </row>
    <row r="368" spans="1:51" ht="24.95" customHeight="1" x14ac:dyDescent="0.3">
      <c r="A368" s="7" t="s">
        <v>91</v>
      </c>
      <c r="B368" s="7" t="s">
        <v>94</v>
      </c>
      <c r="C368" s="6" t="s">
        <v>22</v>
      </c>
      <c r="D368" s="8">
        <v>-1937</v>
      </c>
      <c r="E368" s="8"/>
      <c r="F368" s="8"/>
      <c r="G368" s="8"/>
      <c r="H368" s="8"/>
      <c r="I368" s="8"/>
      <c r="J368" s="8"/>
      <c r="K368" s="8"/>
      <c r="L368" s="8"/>
      <c r="M368" s="9"/>
      <c r="O368" t="str">
        <f>"01"</f>
        <v>01</v>
      </c>
      <c r="P368" t="s">
        <v>375</v>
      </c>
      <c r="Q368">
        <v>1</v>
      </c>
      <c r="R368">
        <f>IF(P368="기계경비", J368, 0)</f>
        <v>0</v>
      </c>
      <c r="S368">
        <f>IF(P368="운반비", L368, 0)</f>
        <v>0</v>
      </c>
      <c r="T368">
        <f>IF(P368="작업부산물", F368, 0)</f>
        <v>0</v>
      </c>
      <c r="U368">
        <f>IF(P368="관급", F368, 0)</f>
        <v>0</v>
      </c>
      <c r="V368">
        <f>IF(P368="외주비", J368, 0)</f>
        <v>0</v>
      </c>
      <c r="W368">
        <f>IF(P368="장비비", J368, 0)</f>
        <v>0</v>
      </c>
      <c r="X368">
        <f>IF(P368="폐기물처리비", L368, 0)</f>
        <v>0</v>
      </c>
      <c r="Y368">
        <f>IF(P368="가설비", J368, 0)</f>
        <v>0</v>
      </c>
      <c r="Z368">
        <f>IF(P368="잡비제외분", F368, 0)</f>
        <v>0</v>
      </c>
      <c r="AA368">
        <f>IF(P368="사급자재대", L368, 0)</f>
        <v>0</v>
      </c>
      <c r="AB368">
        <f>IF(P368="관급자재대", L368, 0)</f>
        <v>0</v>
      </c>
      <c r="AC368">
        <f>IF(P368="관급자재비(도급자설치)", L368, 0)</f>
        <v>0</v>
      </c>
      <c r="AD368">
        <f>IF(P368="관급자재비(관급자설치)", L368, 0)</f>
        <v>0</v>
      </c>
      <c r="AE368">
        <f>IF(P368="품질관리비", L368, 0)</f>
        <v>0</v>
      </c>
      <c r="AF368">
        <f>IF(P368="미확정설계공정(PS)", L368, 0)</f>
        <v>0</v>
      </c>
      <c r="AG368">
        <f>IF(P368="건설기술진흥법안전관리비", L368, 0)</f>
        <v>0</v>
      </c>
      <c r="AH368">
        <f>IF(P368="지정폐기물처리비", L368, 0)</f>
        <v>0</v>
      </c>
      <c r="AI368">
        <f>IF(P368="사용자항목7", L368, 0)</f>
        <v>0</v>
      </c>
      <c r="AJ368">
        <f>IF(P368="사용자항목8", L368, 0)</f>
        <v>0</v>
      </c>
      <c r="AK368">
        <f>IF(P368="사용자항목9", L368, 0)</f>
        <v>0</v>
      </c>
      <c r="AL368">
        <f>IF(P368="사용자항목10", L368, 0)</f>
        <v>0</v>
      </c>
      <c r="AM368">
        <f>IF(P368="사용자항목11", L368, 0)</f>
        <v>0</v>
      </c>
      <c r="AN368">
        <f>IF(P368="사용자항목12", L368, 0)</f>
        <v>0</v>
      </c>
      <c r="AO368">
        <f>IF(P368="사용자항목13", L368, 0)</f>
        <v>0</v>
      </c>
      <c r="AP368">
        <f>IF(P368="사용자항목14", L368, 0)</f>
        <v>0</v>
      </c>
      <c r="AQ368">
        <f>IF(P368="사용자항목15", L368, 0)</f>
        <v>0</v>
      </c>
      <c r="AR368">
        <f>IF(P368="사용자항목16", L368, 0)</f>
        <v>0</v>
      </c>
      <c r="AS368">
        <f>IF(P368="사용자항목17", L368, 0)</f>
        <v>0</v>
      </c>
      <c r="AT368">
        <f>IF(P368="사용자항목18", L368, 0)</f>
        <v>0</v>
      </c>
      <c r="AU368">
        <f>IF(P368="사용자항목19", L368, 0)</f>
        <v>0</v>
      </c>
      <c r="AY368" s="1" t="s">
        <v>4</v>
      </c>
    </row>
    <row r="369" spans="1:13" ht="24.95" customHeight="1" x14ac:dyDescent="0.3">
      <c r="A369" s="11"/>
      <c r="B369" s="11"/>
      <c r="C369" s="10"/>
      <c r="D369" s="8"/>
      <c r="E369" s="8"/>
      <c r="F369" s="8"/>
      <c r="G369" s="8"/>
      <c r="H369" s="8"/>
      <c r="I369" s="8"/>
      <c r="J369" s="8"/>
      <c r="K369" s="8"/>
      <c r="L369" s="8"/>
      <c r="M369" s="8"/>
    </row>
    <row r="370" spans="1:13" ht="24.95" customHeight="1" x14ac:dyDescent="0.3">
      <c r="A370" s="11"/>
      <c r="B370" s="11"/>
      <c r="C370" s="10"/>
      <c r="D370" s="8"/>
      <c r="E370" s="8"/>
      <c r="F370" s="8"/>
      <c r="G370" s="8"/>
      <c r="H370" s="8"/>
      <c r="I370" s="8"/>
      <c r="J370" s="8"/>
      <c r="K370" s="8"/>
      <c r="L370" s="8"/>
      <c r="M370" s="8"/>
    </row>
    <row r="371" spans="1:13" ht="24.95" customHeight="1" x14ac:dyDescent="0.3">
      <c r="A371" s="11"/>
      <c r="B371" s="11"/>
      <c r="C371" s="10"/>
      <c r="D371" s="8"/>
      <c r="E371" s="8"/>
      <c r="F371" s="8"/>
      <c r="G371" s="8"/>
      <c r="H371" s="8"/>
      <c r="I371" s="8"/>
      <c r="J371" s="8"/>
      <c r="K371" s="8"/>
      <c r="L371" s="8"/>
      <c r="M371" s="8"/>
    </row>
    <row r="372" spans="1:13" ht="24.95" customHeight="1" x14ac:dyDescent="0.3">
      <c r="A372" s="11"/>
      <c r="B372" s="11"/>
      <c r="C372" s="10"/>
      <c r="D372" s="8"/>
      <c r="E372" s="8"/>
      <c r="F372" s="8"/>
      <c r="G372" s="8"/>
      <c r="H372" s="8"/>
      <c r="I372" s="8"/>
      <c r="J372" s="8"/>
      <c r="K372" s="8"/>
      <c r="L372" s="8"/>
      <c r="M372" s="8"/>
    </row>
    <row r="373" spans="1:13" ht="24.95" customHeight="1" x14ac:dyDescent="0.3">
      <c r="A373" s="11"/>
      <c r="B373" s="11"/>
      <c r="C373" s="10"/>
      <c r="D373" s="8"/>
      <c r="E373" s="8"/>
      <c r="F373" s="8"/>
      <c r="G373" s="8"/>
      <c r="H373" s="8"/>
      <c r="I373" s="8"/>
      <c r="J373" s="8"/>
      <c r="K373" s="8"/>
      <c r="L373" s="8"/>
      <c r="M373" s="8"/>
    </row>
    <row r="374" spans="1:13" ht="24.95" customHeight="1" x14ac:dyDescent="0.3">
      <c r="A374" s="11"/>
      <c r="B374" s="11"/>
      <c r="C374" s="10"/>
      <c r="D374" s="8"/>
      <c r="E374" s="8"/>
      <c r="F374" s="8"/>
      <c r="G374" s="8"/>
      <c r="H374" s="8"/>
      <c r="I374" s="8"/>
      <c r="J374" s="8"/>
      <c r="K374" s="8"/>
      <c r="L374" s="8"/>
      <c r="M374" s="8"/>
    </row>
    <row r="375" spans="1:13" ht="24.95" customHeight="1" x14ac:dyDescent="0.3">
      <c r="A375" s="11"/>
      <c r="B375" s="11"/>
      <c r="C375" s="10"/>
      <c r="D375" s="8"/>
      <c r="E375" s="8"/>
      <c r="F375" s="8"/>
      <c r="G375" s="8"/>
      <c r="H375" s="8"/>
      <c r="I375" s="8"/>
      <c r="J375" s="8"/>
      <c r="K375" s="8"/>
      <c r="L375" s="8"/>
      <c r="M375" s="8"/>
    </row>
    <row r="376" spans="1:13" ht="24.95" customHeight="1" x14ac:dyDescent="0.3">
      <c r="A376" s="11"/>
      <c r="B376" s="11"/>
      <c r="C376" s="10"/>
      <c r="D376" s="8"/>
      <c r="E376" s="8"/>
      <c r="F376" s="8"/>
      <c r="G376" s="8"/>
      <c r="H376" s="8"/>
      <c r="I376" s="8"/>
      <c r="J376" s="8"/>
      <c r="K376" s="8"/>
      <c r="L376" s="8"/>
      <c r="M376" s="8"/>
    </row>
    <row r="377" spans="1:13" ht="24.95" customHeight="1" x14ac:dyDescent="0.3">
      <c r="A377" s="11"/>
      <c r="B377" s="11"/>
      <c r="C377" s="10"/>
      <c r="D377" s="8"/>
      <c r="E377" s="8"/>
      <c r="F377" s="8"/>
      <c r="G377" s="8"/>
      <c r="H377" s="8"/>
      <c r="I377" s="8"/>
      <c r="J377" s="8"/>
      <c r="K377" s="8"/>
      <c r="L377" s="8"/>
      <c r="M377" s="8"/>
    </row>
    <row r="378" spans="1:13" ht="24.95" customHeight="1" x14ac:dyDescent="0.3">
      <c r="A378" s="11"/>
      <c r="B378" s="11"/>
      <c r="C378" s="10"/>
      <c r="D378" s="8"/>
      <c r="E378" s="8"/>
      <c r="F378" s="8"/>
      <c r="G378" s="8"/>
      <c r="H378" s="8"/>
      <c r="I378" s="8"/>
      <c r="J378" s="8"/>
      <c r="K378" s="8"/>
      <c r="L378" s="8"/>
      <c r="M378" s="8"/>
    </row>
    <row r="379" spans="1:13" ht="24.95" customHeight="1" x14ac:dyDescent="0.3">
      <c r="A379" s="11"/>
      <c r="B379" s="11"/>
      <c r="C379" s="10"/>
      <c r="D379" s="8"/>
      <c r="E379" s="8"/>
      <c r="F379" s="8"/>
      <c r="G379" s="8"/>
      <c r="H379" s="8"/>
      <c r="I379" s="8"/>
      <c r="J379" s="8"/>
      <c r="K379" s="8"/>
      <c r="L379" s="8"/>
      <c r="M379" s="8"/>
    </row>
    <row r="380" spans="1:13" ht="24.95" customHeight="1" x14ac:dyDescent="0.3">
      <c r="A380" s="11"/>
      <c r="B380" s="11"/>
      <c r="C380" s="10"/>
      <c r="D380" s="8"/>
      <c r="E380" s="8"/>
      <c r="F380" s="8"/>
      <c r="G380" s="8"/>
      <c r="H380" s="8"/>
      <c r="I380" s="8"/>
      <c r="J380" s="8"/>
      <c r="K380" s="8"/>
      <c r="L380" s="8"/>
      <c r="M380" s="8"/>
    </row>
    <row r="381" spans="1:13" ht="24.95" customHeight="1" x14ac:dyDescent="0.3">
      <c r="A381" s="11"/>
      <c r="B381" s="11"/>
      <c r="C381" s="10"/>
      <c r="D381" s="8"/>
      <c r="E381" s="8"/>
      <c r="F381" s="8"/>
      <c r="G381" s="8"/>
      <c r="H381" s="8"/>
      <c r="I381" s="8"/>
      <c r="J381" s="8"/>
      <c r="K381" s="8"/>
      <c r="L381" s="8"/>
      <c r="M381" s="8"/>
    </row>
    <row r="382" spans="1:13" ht="24.95" customHeight="1" x14ac:dyDescent="0.3">
      <c r="A382" s="11"/>
      <c r="B382" s="11"/>
      <c r="C382" s="10"/>
      <c r="D382" s="8"/>
      <c r="E382" s="8"/>
      <c r="F382" s="8"/>
      <c r="G382" s="8"/>
      <c r="H382" s="8"/>
      <c r="I382" s="8"/>
      <c r="J382" s="8"/>
      <c r="K382" s="8"/>
      <c r="L382" s="8"/>
      <c r="M382" s="8"/>
    </row>
    <row r="383" spans="1:13" ht="24.95" customHeight="1" x14ac:dyDescent="0.3">
      <c r="A383" s="11"/>
      <c r="B383" s="11"/>
      <c r="C383" s="10"/>
      <c r="D383" s="8"/>
      <c r="E383" s="8"/>
      <c r="F383" s="8"/>
      <c r="G383" s="8"/>
      <c r="H383" s="8"/>
      <c r="I383" s="8"/>
      <c r="J383" s="8"/>
      <c r="K383" s="8"/>
      <c r="L383" s="8"/>
      <c r="M383" s="8"/>
    </row>
    <row r="384" spans="1:13" ht="24.95" customHeight="1" x14ac:dyDescent="0.3">
      <c r="A384" s="11"/>
      <c r="B384" s="11"/>
      <c r="C384" s="10"/>
      <c r="D384" s="8"/>
      <c r="E384" s="8"/>
      <c r="F384" s="8"/>
      <c r="G384" s="8"/>
      <c r="H384" s="8"/>
      <c r="I384" s="8"/>
      <c r="J384" s="8"/>
      <c r="K384" s="8"/>
      <c r="L384" s="8"/>
      <c r="M384" s="8"/>
    </row>
    <row r="385" spans="1:51" ht="24.95" customHeight="1" x14ac:dyDescent="0.3">
      <c r="A385" s="11"/>
      <c r="B385" s="11"/>
      <c r="C385" s="10"/>
      <c r="D385" s="8"/>
      <c r="E385" s="8"/>
      <c r="F385" s="8"/>
      <c r="G385" s="8"/>
      <c r="H385" s="8"/>
      <c r="I385" s="8"/>
      <c r="J385" s="8"/>
      <c r="K385" s="8"/>
      <c r="L385" s="8"/>
      <c r="M385" s="8"/>
    </row>
    <row r="386" spans="1:51" ht="24.95" customHeight="1" x14ac:dyDescent="0.3">
      <c r="A386" s="11"/>
      <c r="B386" s="11"/>
      <c r="C386" s="10"/>
      <c r="D386" s="8"/>
      <c r="E386" s="8"/>
      <c r="F386" s="8"/>
      <c r="G386" s="8"/>
      <c r="H386" s="8"/>
      <c r="I386" s="8"/>
      <c r="J386" s="8"/>
      <c r="K386" s="8"/>
      <c r="L386" s="8"/>
      <c r="M386" s="8"/>
    </row>
    <row r="387" spans="1:51" ht="24.95" customHeight="1" x14ac:dyDescent="0.3">
      <c r="A387" s="11"/>
      <c r="B387" s="11"/>
      <c r="C387" s="10"/>
      <c r="D387" s="8"/>
      <c r="E387" s="8"/>
      <c r="F387" s="8"/>
      <c r="G387" s="8"/>
      <c r="H387" s="8"/>
      <c r="I387" s="8"/>
      <c r="J387" s="8"/>
      <c r="K387" s="8"/>
      <c r="L387" s="8"/>
      <c r="M387" s="8"/>
    </row>
    <row r="388" spans="1:51" ht="24.95" customHeight="1" x14ac:dyDescent="0.3">
      <c r="A388" s="12" t="s">
        <v>142</v>
      </c>
      <c r="B388" s="13"/>
      <c r="C388" s="14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R388">
        <f t="shared" ref="R388:AY388" si="314">ROUNDDOWN(SUM(R366:R368), 0)</f>
        <v>0</v>
      </c>
      <c r="S388">
        <f t="shared" si="314"/>
        <v>0</v>
      </c>
      <c r="T388">
        <f t="shared" si="314"/>
        <v>0</v>
      </c>
      <c r="U388">
        <f t="shared" si="314"/>
        <v>0</v>
      </c>
      <c r="V388">
        <f t="shared" si="314"/>
        <v>0</v>
      </c>
      <c r="W388">
        <f t="shared" si="314"/>
        <v>0</v>
      </c>
      <c r="X388">
        <f t="shared" si="314"/>
        <v>0</v>
      </c>
      <c r="Y388">
        <f t="shared" si="314"/>
        <v>0</v>
      </c>
      <c r="Z388">
        <f t="shared" si="314"/>
        <v>0</v>
      </c>
      <c r="AA388">
        <f t="shared" si="314"/>
        <v>0</v>
      </c>
      <c r="AB388">
        <f t="shared" si="314"/>
        <v>0</v>
      </c>
      <c r="AC388">
        <f t="shared" si="314"/>
        <v>0</v>
      </c>
      <c r="AD388">
        <f t="shared" si="314"/>
        <v>0</v>
      </c>
      <c r="AE388">
        <f t="shared" si="314"/>
        <v>0</v>
      </c>
      <c r="AF388">
        <f t="shared" si="314"/>
        <v>0</v>
      </c>
      <c r="AG388">
        <f t="shared" si="314"/>
        <v>0</v>
      </c>
      <c r="AH388">
        <f t="shared" si="314"/>
        <v>0</v>
      </c>
      <c r="AI388">
        <f t="shared" si="314"/>
        <v>0</v>
      </c>
      <c r="AJ388">
        <f t="shared" si="314"/>
        <v>0</v>
      </c>
      <c r="AK388">
        <f t="shared" si="314"/>
        <v>0</v>
      </c>
      <c r="AL388">
        <f t="shared" si="314"/>
        <v>0</v>
      </c>
      <c r="AM388">
        <f t="shared" si="314"/>
        <v>0</v>
      </c>
      <c r="AN388">
        <f t="shared" si="314"/>
        <v>0</v>
      </c>
      <c r="AO388">
        <f t="shared" si="314"/>
        <v>0</v>
      </c>
      <c r="AP388">
        <f t="shared" si="314"/>
        <v>0</v>
      </c>
      <c r="AQ388">
        <f t="shared" si="314"/>
        <v>0</v>
      </c>
      <c r="AR388">
        <f t="shared" si="314"/>
        <v>0</v>
      </c>
      <c r="AS388">
        <f t="shared" si="314"/>
        <v>0</v>
      </c>
      <c r="AT388">
        <f t="shared" si="314"/>
        <v>0</v>
      </c>
      <c r="AU388">
        <f t="shared" si="314"/>
        <v>0</v>
      </c>
      <c r="AV388">
        <f t="shared" si="314"/>
        <v>0</v>
      </c>
      <c r="AW388">
        <f t="shared" si="314"/>
        <v>0</v>
      </c>
      <c r="AX388">
        <f t="shared" si="314"/>
        <v>0</v>
      </c>
      <c r="AY388">
        <f t="shared" si="314"/>
        <v>0</v>
      </c>
    </row>
    <row r="389" spans="1:51" ht="24.95" customHeight="1" x14ac:dyDescent="0.3">
      <c r="A389" s="20" t="s">
        <v>416</v>
      </c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</row>
    <row r="390" spans="1:51" ht="24.95" customHeight="1" x14ac:dyDescent="0.3">
      <c r="A390" s="7" t="s">
        <v>106</v>
      </c>
      <c r="B390" s="7" t="s">
        <v>107</v>
      </c>
      <c r="C390" s="6" t="s">
        <v>9</v>
      </c>
      <c r="D390" s="8">
        <v>1</v>
      </c>
      <c r="E390" s="8"/>
      <c r="F390" s="8"/>
      <c r="G390" s="8"/>
      <c r="H390" s="8"/>
      <c r="I390" s="8"/>
      <c r="J390" s="8"/>
      <c r="K390" s="8"/>
      <c r="L390" s="8"/>
      <c r="M390" s="9"/>
      <c r="O390" t="str">
        <f>"03"</f>
        <v>03</v>
      </c>
      <c r="P390" t="s">
        <v>386</v>
      </c>
      <c r="Q390">
        <v>1</v>
      </c>
      <c r="R390">
        <f>IF(P390="기계경비", J390, 0)</f>
        <v>0</v>
      </c>
      <c r="S390">
        <f>IF(P390="운반비", L390, 0)</f>
        <v>0</v>
      </c>
      <c r="T390">
        <f>IF(P390="작업부산물", F390, 0)</f>
        <v>0</v>
      </c>
      <c r="U390">
        <f>IF(P390="관급", F390, 0)</f>
        <v>0</v>
      </c>
      <c r="V390">
        <f>IF(P390="외주비", J390, 0)</f>
        <v>0</v>
      </c>
      <c r="W390">
        <f>IF(P390="장비비", J390, 0)</f>
        <v>0</v>
      </c>
      <c r="X390">
        <f>IF(P390="폐기물처리비", L390, 0)</f>
        <v>0</v>
      </c>
      <c r="Y390">
        <f>IF(P390="가설비", J390, 0)</f>
        <v>0</v>
      </c>
      <c r="Z390">
        <f>IF(P390="잡비제외분", F390, 0)</f>
        <v>0</v>
      </c>
      <c r="AA390">
        <f>IF(P390="사급자재대", L390, 0)</f>
        <v>0</v>
      </c>
      <c r="AB390">
        <f>IF(P390="관급자재대", L390, 0)</f>
        <v>0</v>
      </c>
      <c r="AC390">
        <f>IF(P390="관급자재비(도급자설치)", L390, 0)</f>
        <v>0</v>
      </c>
      <c r="AD390">
        <f>IF(P390="관급자재비(관급자설치)", L390, 0)</f>
        <v>0</v>
      </c>
      <c r="AE390">
        <f>IF(P390="품질관리비", L390, 0)</f>
        <v>0</v>
      </c>
      <c r="AF390">
        <f>IF(P390="미확정설계공정(PS)", L390, 0)</f>
        <v>0</v>
      </c>
      <c r="AG390">
        <f>IF(P390="건설기술진흥법안전관리비", L390, 0)</f>
        <v>0</v>
      </c>
      <c r="AH390">
        <f>IF(P390="지정폐기물처리비", L390, 0)</f>
        <v>0</v>
      </c>
      <c r="AI390">
        <f>IF(P390="사용자항목7", L390, 0)</f>
        <v>0</v>
      </c>
      <c r="AJ390">
        <f>IF(P390="사용자항목8", L390, 0)</f>
        <v>0</v>
      </c>
      <c r="AK390">
        <f>IF(P390="사용자항목9", L390, 0)</f>
        <v>0</v>
      </c>
      <c r="AL390">
        <f>IF(P390="사용자항목10", L390, 0)</f>
        <v>0</v>
      </c>
      <c r="AM390">
        <f>IF(P390="사용자항목11", L390, 0)</f>
        <v>0</v>
      </c>
      <c r="AN390">
        <f>IF(P390="사용자항목12", L390, 0)</f>
        <v>0</v>
      </c>
      <c r="AO390">
        <f>IF(P390="사용자항목13", L390, 0)</f>
        <v>0</v>
      </c>
      <c r="AP390">
        <f>IF(P390="사용자항목14", L390, 0)</f>
        <v>0</v>
      </c>
      <c r="AQ390">
        <f>IF(P390="사용자항목15", L390, 0)</f>
        <v>0</v>
      </c>
      <c r="AR390">
        <f>IF(P390="사용자항목16", L390, 0)</f>
        <v>0</v>
      </c>
      <c r="AS390">
        <f>IF(P390="사용자항목17", L390, 0)</f>
        <v>0</v>
      </c>
      <c r="AT390">
        <f>IF(P390="사용자항목18", L390, 0)</f>
        <v>0</v>
      </c>
      <c r="AU390">
        <f>IF(P390="사용자항목19", L390, 0)</f>
        <v>0</v>
      </c>
    </row>
    <row r="391" spans="1:51" ht="24.95" customHeight="1" x14ac:dyDescent="0.3">
      <c r="A391" s="11"/>
      <c r="B391" s="11"/>
      <c r="C391" s="10"/>
      <c r="D391" s="8"/>
      <c r="E391" s="8"/>
      <c r="F391" s="8"/>
      <c r="G391" s="8"/>
      <c r="H391" s="8"/>
      <c r="I391" s="8"/>
      <c r="J391" s="8"/>
      <c r="K391" s="8"/>
      <c r="L391" s="8"/>
      <c r="M391" s="8"/>
    </row>
    <row r="392" spans="1:51" ht="24.95" customHeight="1" x14ac:dyDescent="0.3">
      <c r="A392" s="11"/>
      <c r="B392" s="11"/>
      <c r="C392" s="10"/>
      <c r="D392" s="8"/>
      <c r="E392" s="8"/>
      <c r="F392" s="8"/>
      <c r="G392" s="8"/>
      <c r="H392" s="8"/>
      <c r="I392" s="8"/>
      <c r="J392" s="8"/>
      <c r="K392" s="8"/>
      <c r="L392" s="8"/>
      <c r="M392" s="8"/>
    </row>
    <row r="393" spans="1:51" ht="24.95" customHeight="1" x14ac:dyDescent="0.3">
      <c r="A393" s="11"/>
      <c r="B393" s="11"/>
      <c r="C393" s="10"/>
      <c r="D393" s="8"/>
      <c r="E393" s="8"/>
      <c r="F393" s="8"/>
      <c r="G393" s="8"/>
      <c r="H393" s="8"/>
      <c r="I393" s="8"/>
      <c r="J393" s="8"/>
      <c r="K393" s="8"/>
      <c r="L393" s="8"/>
      <c r="M393" s="8"/>
    </row>
    <row r="394" spans="1:51" ht="24.95" customHeight="1" x14ac:dyDescent="0.3">
      <c r="A394" s="11"/>
      <c r="B394" s="11"/>
      <c r="C394" s="10"/>
      <c r="D394" s="8"/>
      <c r="E394" s="8"/>
      <c r="F394" s="8"/>
      <c r="G394" s="8"/>
      <c r="H394" s="8"/>
      <c r="I394" s="8"/>
      <c r="J394" s="8"/>
      <c r="K394" s="8"/>
      <c r="L394" s="8"/>
      <c r="M394" s="8"/>
    </row>
    <row r="395" spans="1:51" ht="24.95" customHeight="1" x14ac:dyDescent="0.3">
      <c r="A395" s="11"/>
      <c r="B395" s="11"/>
      <c r="C395" s="10"/>
      <c r="D395" s="8"/>
      <c r="E395" s="8"/>
      <c r="F395" s="8"/>
      <c r="G395" s="8"/>
      <c r="H395" s="8"/>
      <c r="I395" s="8"/>
      <c r="J395" s="8"/>
      <c r="K395" s="8"/>
      <c r="L395" s="8"/>
      <c r="M395" s="8"/>
    </row>
    <row r="396" spans="1:51" ht="24.95" customHeight="1" x14ac:dyDescent="0.3">
      <c r="A396" s="11"/>
      <c r="B396" s="11"/>
      <c r="C396" s="10"/>
      <c r="D396" s="8"/>
      <c r="E396" s="8"/>
      <c r="F396" s="8"/>
      <c r="G396" s="8"/>
      <c r="H396" s="8"/>
      <c r="I396" s="8"/>
      <c r="J396" s="8"/>
      <c r="K396" s="8"/>
      <c r="L396" s="8"/>
      <c r="M396" s="8"/>
    </row>
    <row r="397" spans="1:51" ht="24.95" customHeight="1" x14ac:dyDescent="0.3">
      <c r="A397" s="11"/>
      <c r="B397" s="11"/>
      <c r="C397" s="10"/>
      <c r="D397" s="8"/>
      <c r="E397" s="8"/>
      <c r="F397" s="8"/>
      <c r="G397" s="8"/>
      <c r="H397" s="8"/>
      <c r="I397" s="8"/>
      <c r="J397" s="8"/>
      <c r="K397" s="8"/>
      <c r="L397" s="8"/>
      <c r="M397" s="8"/>
    </row>
    <row r="398" spans="1:51" ht="24.95" customHeight="1" x14ac:dyDescent="0.3">
      <c r="A398" s="11"/>
      <c r="B398" s="11"/>
      <c r="C398" s="10"/>
      <c r="D398" s="8"/>
      <c r="E398" s="8"/>
      <c r="F398" s="8"/>
      <c r="G398" s="8"/>
      <c r="H398" s="8"/>
      <c r="I398" s="8"/>
      <c r="J398" s="8"/>
      <c r="K398" s="8"/>
      <c r="L398" s="8"/>
      <c r="M398" s="8"/>
    </row>
    <row r="399" spans="1:51" ht="24.95" customHeight="1" x14ac:dyDescent="0.3">
      <c r="A399" s="11"/>
      <c r="B399" s="11"/>
      <c r="C399" s="10"/>
      <c r="D399" s="8"/>
      <c r="E399" s="8"/>
      <c r="F399" s="8"/>
      <c r="G399" s="8"/>
      <c r="H399" s="8"/>
      <c r="I399" s="8"/>
      <c r="J399" s="8"/>
      <c r="K399" s="8"/>
      <c r="L399" s="8"/>
      <c r="M399" s="8"/>
    </row>
    <row r="400" spans="1:51" ht="24.95" customHeight="1" x14ac:dyDescent="0.3">
      <c r="A400" s="11"/>
      <c r="B400" s="11"/>
      <c r="C400" s="10"/>
      <c r="D400" s="8"/>
      <c r="E400" s="8"/>
      <c r="F400" s="8"/>
      <c r="G400" s="8"/>
      <c r="H400" s="8"/>
      <c r="I400" s="8"/>
      <c r="J400" s="8"/>
      <c r="K400" s="8"/>
      <c r="L400" s="8"/>
      <c r="M400" s="8"/>
    </row>
    <row r="401" spans="1:51" ht="24.95" customHeight="1" x14ac:dyDescent="0.3">
      <c r="A401" s="11"/>
      <c r="B401" s="11"/>
      <c r="C401" s="10"/>
      <c r="D401" s="8"/>
      <c r="E401" s="8"/>
      <c r="F401" s="8"/>
      <c r="G401" s="8"/>
      <c r="H401" s="8"/>
      <c r="I401" s="8"/>
      <c r="J401" s="8"/>
      <c r="K401" s="8"/>
      <c r="L401" s="8"/>
      <c r="M401" s="8"/>
    </row>
    <row r="402" spans="1:51" ht="24.95" customHeight="1" x14ac:dyDescent="0.3">
      <c r="A402" s="11"/>
      <c r="B402" s="11"/>
      <c r="C402" s="10"/>
      <c r="D402" s="8"/>
      <c r="E402" s="8"/>
      <c r="F402" s="8"/>
      <c r="G402" s="8"/>
      <c r="H402" s="8"/>
      <c r="I402" s="8"/>
      <c r="J402" s="8"/>
      <c r="K402" s="8"/>
      <c r="L402" s="8"/>
      <c r="M402" s="8"/>
    </row>
    <row r="403" spans="1:51" ht="24.95" customHeight="1" x14ac:dyDescent="0.3">
      <c r="A403" s="11"/>
      <c r="B403" s="11"/>
      <c r="C403" s="10"/>
      <c r="D403" s="8"/>
      <c r="E403" s="8"/>
      <c r="F403" s="8"/>
      <c r="G403" s="8"/>
      <c r="H403" s="8"/>
      <c r="I403" s="8"/>
      <c r="J403" s="8"/>
      <c r="K403" s="8"/>
      <c r="L403" s="8"/>
      <c r="M403" s="8"/>
    </row>
    <row r="404" spans="1:51" ht="24.95" customHeight="1" x14ac:dyDescent="0.3">
      <c r="A404" s="11"/>
      <c r="B404" s="11"/>
      <c r="C404" s="10"/>
      <c r="D404" s="8"/>
      <c r="E404" s="8"/>
      <c r="F404" s="8"/>
      <c r="G404" s="8"/>
      <c r="H404" s="8"/>
      <c r="I404" s="8"/>
      <c r="J404" s="8"/>
      <c r="K404" s="8"/>
      <c r="L404" s="8"/>
      <c r="M404" s="8"/>
    </row>
    <row r="405" spans="1:51" ht="24.95" customHeight="1" x14ac:dyDescent="0.3">
      <c r="A405" s="11"/>
      <c r="B405" s="11"/>
      <c r="C405" s="10"/>
      <c r="D405" s="8"/>
      <c r="E405" s="8"/>
      <c r="F405" s="8"/>
      <c r="G405" s="8"/>
      <c r="H405" s="8"/>
      <c r="I405" s="8"/>
      <c r="J405" s="8"/>
      <c r="K405" s="8"/>
      <c r="L405" s="8"/>
      <c r="M405" s="8"/>
    </row>
    <row r="406" spans="1:51" ht="24.95" customHeight="1" x14ac:dyDescent="0.3">
      <c r="A406" s="11"/>
      <c r="B406" s="11"/>
      <c r="C406" s="10"/>
      <c r="D406" s="8"/>
      <c r="E406" s="8"/>
      <c r="F406" s="8"/>
      <c r="G406" s="8"/>
      <c r="H406" s="8"/>
      <c r="I406" s="8"/>
      <c r="J406" s="8"/>
      <c r="K406" s="8"/>
      <c r="L406" s="8"/>
      <c r="M406" s="8"/>
    </row>
    <row r="407" spans="1:51" ht="24.95" customHeight="1" x14ac:dyDescent="0.3">
      <c r="A407" s="11"/>
      <c r="B407" s="11"/>
      <c r="C407" s="10"/>
      <c r="D407" s="8"/>
      <c r="E407" s="8"/>
      <c r="F407" s="8"/>
      <c r="G407" s="8"/>
      <c r="H407" s="8"/>
      <c r="I407" s="8"/>
      <c r="J407" s="8"/>
      <c r="K407" s="8"/>
      <c r="L407" s="8"/>
      <c r="M407" s="8"/>
    </row>
    <row r="408" spans="1:51" ht="24.95" customHeight="1" x14ac:dyDescent="0.3">
      <c r="A408" s="11"/>
      <c r="B408" s="11"/>
      <c r="C408" s="10"/>
      <c r="D408" s="8"/>
      <c r="E408" s="8"/>
      <c r="F408" s="8"/>
      <c r="G408" s="8"/>
      <c r="H408" s="8"/>
      <c r="I408" s="8"/>
      <c r="J408" s="8"/>
      <c r="K408" s="8"/>
      <c r="L408" s="8"/>
      <c r="M408" s="8"/>
    </row>
    <row r="409" spans="1:51" ht="24.95" customHeight="1" x14ac:dyDescent="0.3">
      <c r="A409" s="11"/>
      <c r="B409" s="11"/>
      <c r="C409" s="10"/>
      <c r="D409" s="8"/>
      <c r="E409" s="8"/>
      <c r="F409" s="8"/>
      <c r="G409" s="8"/>
      <c r="H409" s="8"/>
      <c r="I409" s="8"/>
      <c r="J409" s="8"/>
      <c r="K409" s="8"/>
      <c r="L409" s="8"/>
      <c r="M409" s="8"/>
    </row>
    <row r="410" spans="1:51" ht="24.95" customHeight="1" x14ac:dyDescent="0.3">
      <c r="A410" s="11"/>
      <c r="B410" s="11"/>
      <c r="C410" s="10"/>
      <c r="D410" s="8"/>
      <c r="E410" s="8"/>
      <c r="F410" s="8"/>
      <c r="G410" s="8"/>
      <c r="H410" s="8"/>
      <c r="I410" s="8"/>
      <c r="J410" s="8"/>
      <c r="K410" s="8"/>
      <c r="L410" s="8"/>
      <c r="M410" s="8"/>
    </row>
    <row r="411" spans="1:51" ht="24.95" customHeight="1" x14ac:dyDescent="0.3">
      <c r="A411" s="11"/>
      <c r="B411" s="11"/>
      <c r="C411" s="10"/>
      <c r="D411" s="8"/>
      <c r="E411" s="8"/>
      <c r="F411" s="8"/>
      <c r="G411" s="8"/>
      <c r="H411" s="8"/>
      <c r="I411" s="8"/>
      <c r="J411" s="8"/>
      <c r="K411" s="8"/>
      <c r="L411" s="8"/>
      <c r="M411" s="8"/>
    </row>
    <row r="412" spans="1:51" ht="24.95" customHeight="1" x14ac:dyDescent="0.3">
      <c r="A412" s="12" t="s">
        <v>142</v>
      </c>
      <c r="B412" s="13"/>
      <c r="C412" s="14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R412">
        <f t="shared" ref="R412:AY412" si="315">ROUNDDOWN(SUM(R390:R390), 0)</f>
        <v>0</v>
      </c>
      <c r="S412">
        <f t="shared" si="315"/>
        <v>0</v>
      </c>
      <c r="T412">
        <f t="shared" si="315"/>
        <v>0</v>
      </c>
      <c r="U412">
        <f t="shared" si="315"/>
        <v>0</v>
      </c>
      <c r="V412">
        <f t="shared" si="315"/>
        <v>0</v>
      </c>
      <c r="W412">
        <f t="shared" si="315"/>
        <v>0</v>
      </c>
      <c r="X412">
        <f t="shared" si="315"/>
        <v>0</v>
      </c>
      <c r="Y412">
        <f t="shared" si="315"/>
        <v>0</v>
      </c>
      <c r="Z412">
        <f t="shared" si="315"/>
        <v>0</v>
      </c>
      <c r="AA412">
        <f t="shared" si="315"/>
        <v>0</v>
      </c>
      <c r="AB412">
        <f t="shared" si="315"/>
        <v>0</v>
      </c>
      <c r="AC412">
        <f t="shared" si="315"/>
        <v>0</v>
      </c>
      <c r="AD412">
        <f t="shared" si="315"/>
        <v>0</v>
      </c>
      <c r="AE412">
        <f t="shared" si="315"/>
        <v>0</v>
      </c>
      <c r="AF412">
        <f t="shared" si="315"/>
        <v>0</v>
      </c>
      <c r="AG412">
        <f t="shared" si="315"/>
        <v>0</v>
      </c>
      <c r="AH412">
        <f t="shared" si="315"/>
        <v>0</v>
      </c>
      <c r="AI412">
        <f t="shared" si="315"/>
        <v>0</v>
      </c>
      <c r="AJ412">
        <f t="shared" si="315"/>
        <v>0</v>
      </c>
      <c r="AK412">
        <f t="shared" si="315"/>
        <v>0</v>
      </c>
      <c r="AL412">
        <f t="shared" si="315"/>
        <v>0</v>
      </c>
      <c r="AM412">
        <f t="shared" si="315"/>
        <v>0</v>
      </c>
      <c r="AN412">
        <f t="shared" si="315"/>
        <v>0</v>
      </c>
      <c r="AO412">
        <f t="shared" si="315"/>
        <v>0</v>
      </c>
      <c r="AP412">
        <f t="shared" si="315"/>
        <v>0</v>
      </c>
      <c r="AQ412">
        <f t="shared" si="315"/>
        <v>0</v>
      </c>
      <c r="AR412">
        <f t="shared" si="315"/>
        <v>0</v>
      </c>
      <c r="AS412">
        <f t="shared" si="315"/>
        <v>0</v>
      </c>
      <c r="AT412">
        <f t="shared" si="315"/>
        <v>0</v>
      </c>
      <c r="AU412">
        <f t="shared" si="315"/>
        <v>0</v>
      </c>
      <c r="AV412">
        <f t="shared" si="315"/>
        <v>0</v>
      </c>
      <c r="AW412">
        <f t="shared" si="315"/>
        <v>0</v>
      </c>
      <c r="AX412">
        <f t="shared" si="315"/>
        <v>0</v>
      </c>
      <c r="AY412">
        <f t="shared" si="315"/>
        <v>0</v>
      </c>
    </row>
    <row r="413" spans="1:51" ht="24.95" customHeight="1" x14ac:dyDescent="0.3">
      <c r="A413" s="20" t="s">
        <v>417</v>
      </c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</row>
    <row r="414" spans="1:51" ht="24.95" customHeight="1" x14ac:dyDescent="0.3">
      <c r="A414" s="7" t="s">
        <v>128</v>
      </c>
      <c r="B414" s="7" t="s">
        <v>129</v>
      </c>
      <c r="C414" s="6" t="s">
        <v>130</v>
      </c>
      <c r="D414" s="8">
        <v>1</v>
      </c>
      <c r="E414" s="8"/>
      <c r="F414" s="8"/>
      <c r="G414" s="8"/>
      <c r="H414" s="8"/>
      <c r="I414" s="8"/>
      <c r="J414" s="8"/>
      <c r="K414" s="8"/>
      <c r="L414" s="8"/>
      <c r="M414" s="9"/>
      <c r="O414" t="str">
        <f>"03"</f>
        <v>03</v>
      </c>
      <c r="P414" t="s">
        <v>384</v>
      </c>
      <c r="Q414">
        <v>1</v>
      </c>
      <c r="R414">
        <f>IF(P414="기계경비", J414, 0)</f>
        <v>0</v>
      </c>
      <c r="S414">
        <f>IF(P414="운반비", L414, 0)</f>
        <v>0</v>
      </c>
      <c r="T414">
        <f>IF(P414="작업부산물", F414, 0)</f>
        <v>0</v>
      </c>
      <c r="U414">
        <f>IF(P414="관급", F414, 0)</f>
        <v>0</v>
      </c>
      <c r="V414">
        <f>IF(P414="외주비", J414, 0)</f>
        <v>0</v>
      </c>
      <c r="W414">
        <f>IF(P414="장비비", J414, 0)</f>
        <v>0</v>
      </c>
      <c r="X414">
        <f>IF(P414="폐기물처리비", L414, 0)</f>
        <v>0</v>
      </c>
      <c r="Y414">
        <f>IF(P414="가설비", J414, 0)</f>
        <v>0</v>
      </c>
      <c r="Z414">
        <f>IF(P414="잡비제외분", F414, 0)</f>
        <v>0</v>
      </c>
      <c r="AA414">
        <f>IF(P414="사급자재대", L414, 0)</f>
        <v>0</v>
      </c>
      <c r="AB414">
        <f>IF(P414="관급자재대", L414, 0)</f>
        <v>0</v>
      </c>
      <c r="AC414">
        <f>IF(P414="관급자재비(도급자설치)", L414, 0)</f>
        <v>0</v>
      </c>
      <c r="AD414">
        <f>IF(P414="관급자재비(관급자설치)", L414, 0)</f>
        <v>0</v>
      </c>
      <c r="AE414">
        <f>IF(P414="품질관리비", L414, 0)</f>
        <v>0</v>
      </c>
      <c r="AF414">
        <f>IF(P414="미확정설계공정(PS)", L414, 0)</f>
        <v>0</v>
      </c>
      <c r="AG414">
        <f>IF(P414="건설기술진흥법안전관리비", L414, 0)</f>
        <v>0</v>
      </c>
      <c r="AH414">
        <f>IF(P414="지정폐기물처리비", L414, 0)</f>
        <v>0</v>
      </c>
      <c r="AI414">
        <f>IF(P414="사용자항목7", L414, 0)</f>
        <v>0</v>
      </c>
      <c r="AJ414">
        <f>IF(P414="사용자항목8", L414, 0)</f>
        <v>0</v>
      </c>
      <c r="AK414">
        <f>IF(P414="사용자항목9", L414, 0)</f>
        <v>0</v>
      </c>
      <c r="AL414">
        <f>IF(P414="사용자항목10", L414, 0)</f>
        <v>0</v>
      </c>
      <c r="AM414">
        <f>IF(P414="사용자항목11", L414, 0)</f>
        <v>0</v>
      </c>
      <c r="AN414">
        <f>IF(P414="사용자항목12", L414, 0)</f>
        <v>0</v>
      </c>
      <c r="AO414">
        <f>IF(P414="사용자항목13", L414, 0)</f>
        <v>0</v>
      </c>
      <c r="AP414">
        <f>IF(P414="사용자항목14", L414, 0)</f>
        <v>0</v>
      </c>
      <c r="AQ414">
        <f>IF(P414="사용자항목15", L414, 0)</f>
        <v>0</v>
      </c>
      <c r="AR414">
        <f>IF(P414="사용자항목16", L414, 0)</f>
        <v>0</v>
      </c>
      <c r="AS414">
        <f>IF(P414="사용자항목17", L414, 0)</f>
        <v>0</v>
      </c>
      <c r="AT414">
        <f>IF(P414="사용자항목18", L414, 0)</f>
        <v>0</v>
      </c>
      <c r="AU414">
        <f>IF(P414="사용자항목19", L414, 0)</f>
        <v>0</v>
      </c>
      <c r="AY414" s="1" t="s">
        <v>131</v>
      </c>
    </row>
    <row r="415" spans="1:51" ht="24.95" customHeight="1" x14ac:dyDescent="0.3">
      <c r="A415" s="11"/>
      <c r="B415" s="11"/>
      <c r="C415" s="10"/>
      <c r="D415" s="8"/>
      <c r="E415" s="8"/>
      <c r="F415" s="8"/>
      <c r="G415" s="8"/>
      <c r="H415" s="8"/>
      <c r="I415" s="8"/>
      <c r="J415" s="8"/>
      <c r="K415" s="8"/>
      <c r="L415" s="8"/>
      <c r="M415" s="8"/>
    </row>
    <row r="416" spans="1:51" ht="24.95" customHeight="1" x14ac:dyDescent="0.3">
      <c r="A416" s="11"/>
      <c r="B416" s="11"/>
      <c r="C416" s="10"/>
      <c r="D416" s="8"/>
      <c r="E416" s="8"/>
      <c r="F416" s="8"/>
      <c r="G416" s="8"/>
      <c r="H416" s="8"/>
      <c r="I416" s="8"/>
      <c r="J416" s="8"/>
      <c r="K416" s="8"/>
      <c r="L416" s="8"/>
      <c r="M416" s="8"/>
    </row>
    <row r="417" spans="1:13" ht="24.95" customHeight="1" x14ac:dyDescent="0.3">
      <c r="A417" s="11"/>
      <c r="B417" s="11"/>
      <c r="C417" s="10"/>
      <c r="D417" s="8"/>
      <c r="E417" s="8"/>
      <c r="F417" s="8"/>
      <c r="G417" s="8"/>
      <c r="H417" s="8"/>
      <c r="I417" s="8"/>
      <c r="J417" s="8"/>
      <c r="K417" s="8"/>
      <c r="L417" s="8"/>
      <c r="M417" s="8"/>
    </row>
    <row r="418" spans="1:13" ht="24.95" customHeight="1" x14ac:dyDescent="0.3">
      <c r="A418" s="11"/>
      <c r="B418" s="11"/>
      <c r="C418" s="10"/>
      <c r="D418" s="8"/>
      <c r="E418" s="8"/>
      <c r="F418" s="8"/>
      <c r="G418" s="8"/>
      <c r="H418" s="8"/>
      <c r="I418" s="8"/>
      <c r="J418" s="8"/>
      <c r="K418" s="8"/>
      <c r="L418" s="8"/>
      <c r="M418" s="8"/>
    </row>
    <row r="419" spans="1:13" ht="24.95" customHeight="1" x14ac:dyDescent="0.3">
      <c r="A419" s="11"/>
      <c r="B419" s="11"/>
      <c r="C419" s="10"/>
      <c r="D419" s="8"/>
      <c r="E419" s="8"/>
      <c r="F419" s="8"/>
      <c r="G419" s="8"/>
      <c r="H419" s="8"/>
      <c r="I419" s="8"/>
      <c r="J419" s="8"/>
      <c r="K419" s="8"/>
      <c r="L419" s="8"/>
      <c r="M419" s="8"/>
    </row>
    <row r="420" spans="1:13" ht="24.95" customHeight="1" x14ac:dyDescent="0.3">
      <c r="A420" s="11"/>
      <c r="B420" s="11"/>
      <c r="C420" s="10"/>
      <c r="D420" s="8"/>
      <c r="E420" s="8"/>
      <c r="F420" s="8"/>
      <c r="G420" s="8"/>
      <c r="H420" s="8"/>
      <c r="I420" s="8"/>
      <c r="J420" s="8"/>
      <c r="K420" s="8"/>
      <c r="L420" s="8"/>
      <c r="M420" s="8"/>
    </row>
    <row r="421" spans="1:13" ht="24.95" customHeight="1" x14ac:dyDescent="0.3">
      <c r="A421" s="11"/>
      <c r="B421" s="11"/>
      <c r="C421" s="10"/>
      <c r="D421" s="8"/>
      <c r="E421" s="8"/>
      <c r="F421" s="8"/>
      <c r="G421" s="8"/>
      <c r="H421" s="8"/>
      <c r="I421" s="8"/>
      <c r="J421" s="8"/>
      <c r="K421" s="8"/>
      <c r="L421" s="8"/>
      <c r="M421" s="8"/>
    </row>
    <row r="422" spans="1:13" ht="24.95" customHeight="1" x14ac:dyDescent="0.3">
      <c r="A422" s="11"/>
      <c r="B422" s="11"/>
      <c r="C422" s="10"/>
      <c r="D422" s="8"/>
      <c r="E422" s="8"/>
      <c r="F422" s="8"/>
      <c r="G422" s="8"/>
      <c r="H422" s="8"/>
      <c r="I422" s="8"/>
      <c r="J422" s="8"/>
      <c r="K422" s="8"/>
      <c r="L422" s="8"/>
      <c r="M422" s="8"/>
    </row>
    <row r="423" spans="1:13" ht="24.95" customHeight="1" x14ac:dyDescent="0.3">
      <c r="A423" s="11"/>
      <c r="B423" s="11"/>
      <c r="C423" s="10"/>
      <c r="D423" s="8"/>
      <c r="E423" s="8"/>
      <c r="F423" s="8"/>
      <c r="G423" s="8"/>
      <c r="H423" s="8"/>
      <c r="I423" s="8"/>
      <c r="J423" s="8"/>
      <c r="K423" s="8"/>
      <c r="L423" s="8"/>
      <c r="M423" s="8"/>
    </row>
    <row r="424" spans="1:13" ht="24.95" customHeight="1" x14ac:dyDescent="0.3">
      <c r="A424" s="11"/>
      <c r="B424" s="11"/>
      <c r="C424" s="10"/>
      <c r="D424" s="8"/>
      <c r="E424" s="8"/>
      <c r="F424" s="8"/>
      <c r="G424" s="8"/>
      <c r="H424" s="8"/>
      <c r="I424" s="8"/>
      <c r="J424" s="8"/>
      <c r="K424" s="8"/>
      <c r="L424" s="8"/>
      <c r="M424" s="8"/>
    </row>
    <row r="425" spans="1:13" ht="24.95" customHeight="1" x14ac:dyDescent="0.3">
      <c r="A425" s="11"/>
      <c r="B425" s="11"/>
      <c r="C425" s="10"/>
      <c r="D425" s="8"/>
      <c r="E425" s="8"/>
      <c r="F425" s="8"/>
      <c r="G425" s="8"/>
      <c r="H425" s="8"/>
      <c r="I425" s="8"/>
      <c r="J425" s="8"/>
      <c r="K425" s="8"/>
      <c r="L425" s="8"/>
      <c r="M425" s="8"/>
    </row>
    <row r="426" spans="1:13" ht="24.95" customHeight="1" x14ac:dyDescent="0.3">
      <c r="A426" s="11"/>
      <c r="B426" s="11"/>
      <c r="C426" s="10"/>
      <c r="D426" s="8"/>
      <c r="E426" s="8"/>
      <c r="F426" s="8"/>
      <c r="G426" s="8"/>
      <c r="H426" s="8"/>
      <c r="I426" s="8"/>
      <c r="J426" s="8"/>
      <c r="K426" s="8"/>
      <c r="L426" s="8"/>
      <c r="M426" s="8"/>
    </row>
    <row r="427" spans="1:13" ht="24.95" customHeight="1" x14ac:dyDescent="0.3">
      <c r="A427" s="11"/>
      <c r="B427" s="11"/>
      <c r="C427" s="10"/>
      <c r="D427" s="8"/>
      <c r="E427" s="8"/>
      <c r="F427" s="8"/>
      <c r="G427" s="8"/>
      <c r="H427" s="8"/>
      <c r="I427" s="8"/>
      <c r="J427" s="8"/>
      <c r="K427" s="8"/>
      <c r="L427" s="8"/>
      <c r="M427" s="8"/>
    </row>
    <row r="428" spans="1:13" ht="24.95" customHeight="1" x14ac:dyDescent="0.3">
      <c r="A428" s="11"/>
      <c r="B428" s="11"/>
      <c r="C428" s="10"/>
      <c r="D428" s="8"/>
      <c r="E428" s="8"/>
      <c r="F428" s="8"/>
      <c r="G428" s="8"/>
      <c r="H428" s="8"/>
      <c r="I428" s="8"/>
      <c r="J428" s="8"/>
      <c r="K428" s="8"/>
      <c r="L428" s="8"/>
      <c r="M428" s="8"/>
    </row>
    <row r="429" spans="1:13" ht="24.95" customHeight="1" x14ac:dyDescent="0.3">
      <c r="A429" s="11"/>
      <c r="B429" s="11"/>
      <c r="C429" s="10"/>
      <c r="D429" s="8"/>
      <c r="E429" s="8"/>
      <c r="F429" s="8"/>
      <c r="G429" s="8"/>
      <c r="H429" s="8"/>
      <c r="I429" s="8"/>
      <c r="J429" s="8"/>
      <c r="K429" s="8"/>
      <c r="L429" s="8"/>
      <c r="M429" s="8"/>
    </row>
    <row r="430" spans="1:13" ht="24.95" customHeight="1" x14ac:dyDescent="0.3">
      <c r="A430" s="11"/>
      <c r="B430" s="11"/>
      <c r="C430" s="10"/>
      <c r="D430" s="8"/>
      <c r="E430" s="8"/>
      <c r="F430" s="8"/>
      <c r="G430" s="8"/>
      <c r="H430" s="8"/>
      <c r="I430" s="8"/>
      <c r="J430" s="8"/>
      <c r="K430" s="8"/>
      <c r="L430" s="8"/>
      <c r="M430" s="8"/>
    </row>
    <row r="431" spans="1:13" ht="24.95" customHeight="1" x14ac:dyDescent="0.3">
      <c r="A431" s="11"/>
      <c r="B431" s="11"/>
      <c r="C431" s="10"/>
      <c r="D431" s="8"/>
      <c r="E431" s="8"/>
      <c r="F431" s="8"/>
      <c r="G431" s="8"/>
      <c r="H431" s="8"/>
      <c r="I431" s="8"/>
      <c r="J431" s="8"/>
      <c r="K431" s="8"/>
      <c r="L431" s="8"/>
      <c r="M431" s="8"/>
    </row>
    <row r="432" spans="1:13" ht="24.95" customHeight="1" x14ac:dyDescent="0.3">
      <c r="A432" s="11"/>
      <c r="B432" s="11"/>
      <c r="C432" s="10"/>
      <c r="D432" s="8"/>
      <c r="E432" s="8"/>
      <c r="F432" s="8"/>
      <c r="G432" s="8"/>
      <c r="H432" s="8"/>
      <c r="I432" s="8"/>
      <c r="J432" s="8"/>
      <c r="K432" s="8"/>
      <c r="L432" s="8"/>
      <c r="M432" s="8"/>
    </row>
    <row r="433" spans="1:51" ht="24.95" customHeight="1" x14ac:dyDescent="0.3">
      <c r="A433" s="11"/>
      <c r="B433" s="11"/>
      <c r="C433" s="10"/>
      <c r="D433" s="8"/>
      <c r="E433" s="8"/>
      <c r="F433" s="8"/>
      <c r="G433" s="8"/>
      <c r="H433" s="8"/>
      <c r="I433" s="8"/>
      <c r="J433" s="8"/>
      <c r="K433" s="8"/>
      <c r="L433" s="8"/>
      <c r="M433" s="8"/>
    </row>
    <row r="434" spans="1:51" ht="24.95" customHeight="1" x14ac:dyDescent="0.3">
      <c r="A434" s="11"/>
      <c r="B434" s="11"/>
      <c r="C434" s="10"/>
      <c r="D434" s="8"/>
      <c r="E434" s="8"/>
      <c r="F434" s="8"/>
      <c r="G434" s="8"/>
      <c r="H434" s="8"/>
      <c r="I434" s="8"/>
      <c r="J434" s="8"/>
      <c r="K434" s="8"/>
      <c r="L434" s="8"/>
      <c r="M434" s="8"/>
    </row>
    <row r="435" spans="1:51" ht="24.95" customHeight="1" x14ac:dyDescent="0.3">
      <c r="A435" s="11"/>
      <c r="B435" s="11"/>
      <c r="C435" s="10"/>
      <c r="D435" s="8"/>
      <c r="E435" s="8"/>
      <c r="F435" s="8"/>
      <c r="G435" s="8"/>
      <c r="H435" s="8"/>
      <c r="I435" s="8"/>
      <c r="J435" s="8"/>
      <c r="K435" s="8"/>
      <c r="L435" s="8"/>
      <c r="M435" s="8"/>
    </row>
    <row r="436" spans="1:51" ht="24.95" customHeight="1" x14ac:dyDescent="0.3">
      <c r="A436" s="12" t="s">
        <v>142</v>
      </c>
      <c r="B436" s="13"/>
      <c r="C436" s="14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R436">
        <f t="shared" ref="R436:AY436" si="316">ROUNDDOWN(SUM(R414:R414), 0)</f>
        <v>0</v>
      </c>
      <c r="S436">
        <f t="shared" si="316"/>
        <v>0</v>
      </c>
      <c r="T436">
        <f t="shared" si="316"/>
        <v>0</v>
      </c>
      <c r="U436">
        <f t="shared" si="316"/>
        <v>0</v>
      </c>
      <c r="V436">
        <f t="shared" si="316"/>
        <v>0</v>
      </c>
      <c r="W436">
        <f t="shared" si="316"/>
        <v>0</v>
      </c>
      <c r="X436">
        <f t="shared" si="316"/>
        <v>0</v>
      </c>
      <c r="Y436">
        <f t="shared" si="316"/>
        <v>0</v>
      </c>
      <c r="Z436">
        <f t="shared" si="316"/>
        <v>0</v>
      </c>
      <c r="AA436">
        <f t="shared" si="316"/>
        <v>0</v>
      </c>
      <c r="AB436">
        <f t="shared" si="316"/>
        <v>0</v>
      </c>
      <c r="AC436">
        <f t="shared" si="316"/>
        <v>0</v>
      </c>
      <c r="AD436">
        <f t="shared" si="316"/>
        <v>0</v>
      </c>
      <c r="AE436">
        <f t="shared" si="316"/>
        <v>0</v>
      </c>
      <c r="AF436">
        <f t="shared" si="316"/>
        <v>0</v>
      </c>
      <c r="AG436">
        <f t="shared" si="316"/>
        <v>0</v>
      </c>
      <c r="AH436">
        <f t="shared" si="316"/>
        <v>0</v>
      </c>
      <c r="AI436">
        <f t="shared" si="316"/>
        <v>0</v>
      </c>
      <c r="AJ436">
        <f t="shared" si="316"/>
        <v>0</v>
      </c>
      <c r="AK436">
        <f t="shared" si="316"/>
        <v>0</v>
      </c>
      <c r="AL436">
        <f t="shared" si="316"/>
        <v>0</v>
      </c>
      <c r="AM436">
        <f t="shared" si="316"/>
        <v>0</v>
      </c>
      <c r="AN436">
        <f t="shared" si="316"/>
        <v>0</v>
      </c>
      <c r="AO436">
        <f t="shared" si="316"/>
        <v>0</v>
      </c>
      <c r="AP436">
        <f t="shared" si="316"/>
        <v>0</v>
      </c>
      <c r="AQ436">
        <f t="shared" si="316"/>
        <v>0</v>
      </c>
      <c r="AR436">
        <f t="shared" si="316"/>
        <v>0</v>
      </c>
      <c r="AS436">
        <f t="shared" si="316"/>
        <v>0</v>
      </c>
      <c r="AT436">
        <f t="shared" si="316"/>
        <v>0</v>
      </c>
      <c r="AU436">
        <f t="shared" si="316"/>
        <v>0</v>
      </c>
      <c r="AV436">
        <f t="shared" si="316"/>
        <v>0</v>
      </c>
      <c r="AW436">
        <f t="shared" si="316"/>
        <v>0</v>
      </c>
      <c r="AX436">
        <f t="shared" si="316"/>
        <v>0</v>
      </c>
      <c r="AY436">
        <f t="shared" si="316"/>
        <v>0</v>
      </c>
    </row>
    <row r="437" spans="1:51" ht="24.95" customHeight="1" x14ac:dyDescent="0.3">
      <c r="A437" s="20" t="s">
        <v>418</v>
      </c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</row>
    <row r="438" spans="1:51" ht="24.95" customHeight="1" x14ac:dyDescent="0.3">
      <c r="A438" s="7" t="s">
        <v>123</v>
      </c>
      <c r="B438" s="7" t="s">
        <v>125</v>
      </c>
      <c r="C438" s="6" t="s">
        <v>111</v>
      </c>
      <c r="D438" s="8">
        <v>13.3</v>
      </c>
      <c r="E438" s="8"/>
      <c r="F438" s="8"/>
      <c r="G438" s="8"/>
      <c r="H438" s="8"/>
      <c r="I438" s="8"/>
      <c r="J438" s="8"/>
      <c r="K438" s="8"/>
      <c r="L438" s="8"/>
      <c r="M438" s="9"/>
      <c r="O438" t="str">
        <f t="shared" ref="O438:O447" si="317">"03"</f>
        <v>03</v>
      </c>
      <c r="P438" t="s">
        <v>123</v>
      </c>
      <c r="Q438">
        <v>1</v>
      </c>
      <c r="R438">
        <f t="shared" ref="R438:R447" si="318">IF(P438="기계경비", J438, 0)</f>
        <v>0</v>
      </c>
      <c r="S438">
        <f t="shared" ref="S438:S447" si="319">IF(P438="운반비", L438, 0)</f>
        <v>0</v>
      </c>
      <c r="T438">
        <f t="shared" ref="T438:T447" si="320">IF(P438="작업부산물", F438, 0)</f>
        <v>0</v>
      </c>
      <c r="U438">
        <f t="shared" ref="U438:U447" si="321">IF(P438="관급", F438, 0)</f>
        <v>0</v>
      </c>
      <c r="V438">
        <f t="shared" ref="V438:V447" si="322">IF(P438="외주비", J438, 0)</f>
        <v>0</v>
      </c>
      <c r="W438">
        <f t="shared" ref="W438:W447" si="323">IF(P438="장비비", J438, 0)</f>
        <v>0</v>
      </c>
      <c r="X438">
        <f t="shared" ref="X438:X447" si="324">IF(P438="폐기물처리비", L438, 0)</f>
        <v>0</v>
      </c>
      <c r="Y438">
        <f t="shared" ref="Y438:Y447" si="325">IF(P438="가설비", J438, 0)</f>
        <v>0</v>
      </c>
      <c r="Z438">
        <f t="shared" ref="Z438:Z447" si="326">IF(P438="잡비제외분", F438, 0)</f>
        <v>0</v>
      </c>
      <c r="AA438">
        <f t="shared" ref="AA438:AA447" si="327">IF(P438="사급자재대", L438, 0)</f>
        <v>0</v>
      </c>
      <c r="AB438">
        <f t="shared" ref="AB438:AB447" si="328">IF(P438="관급자재대", L438, 0)</f>
        <v>0</v>
      </c>
      <c r="AC438">
        <f t="shared" ref="AC438:AC447" si="329">IF(P438="관급자재비(도급자설치)", L438, 0)</f>
        <v>0</v>
      </c>
      <c r="AD438">
        <f t="shared" ref="AD438:AD447" si="330">IF(P438="관급자재비(관급자설치)", L438, 0)</f>
        <v>0</v>
      </c>
      <c r="AE438">
        <f t="shared" ref="AE438:AE447" si="331">IF(P438="품질관리비", L438, 0)</f>
        <v>0</v>
      </c>
      <c r="AF438">
        <f t="shared" ref="AF438:AF447" si="332">IF(P438="미확정설계공정(PS)", L438, 0)</f>
        <v>0</v>
      </c>
      <c r="AG438">
        <f t="shared" ref="AG438:AG447" si="333">IF(P438="건설기술진흥법안전관리비", L438, 0)</f>
        <v>0</v>
      </c>
      <c r="AH438">
        <f t="shared" ref="AH438:AH447" si="334">IF(P438="지정폐기물처리비", L438, 0)</f>
        <v>0</v>
      </c>
      <c r="AI438">
        <f t="shared" ref="AI438:AI447" si="335">IF(P438="사용자항목7", L438, 0)</f>
        <v>0</v>
      </c>
      <c r="AJ438">
        <f t="shared" ref="AJ438:AJ447" si="336">IF(P438="사용자항목8", L438, 0)</f>
        <v>0</v>
      </c>
      <c r="AK438">
        <f t="shared" ref="AK438:AK447" si="337">IF(P438="사용자항목9", L438, 0)</f>
        <v>0</v>
      </c>
      <c r="AL438">
        <f t="shared" ref="AL438:AL447" si="338">IF(P438="사용자항목10", L438, 0)</f>
        <v>0</v>
      </c>
      <c r="AM438">
        <f t="shared" ref="AM438:AM447" si="339">IF(P438="사용자항목11", L438, 0)</f>
        <v>0</v>
      </c>
      <c r="AN438">
        <f t="shared" ref="AN438:AN447" si="340">IF(P438="사용자항목12", L438, 0)</f>
        <v>0</v>
      </c>
      <c r="AO438">
        <f t="shared" ref="AO438:AO447" si="341">IF(P438="사용자항목13", L438, 0)</f>
        <v>0</v>
      </c>
      <c r="AP438">
        <f t="shared" ref="AP438:AP447" si="342">IF(P438="사용자항목14", L438, 0)</f>
        <v>0</v>
      </c>
      <c r="AQ438">
        <f t="shared" ref="AQ438:AQ447" si="343">IF(P438="사용자항목15", L438, 0)</f>
        <v>0</v>
      </c>
      <c r="AR438">
        <f t="shared" ref="AR438:AR447" si="344">IF(P438="사용자항목16", L438, 0)</f>
        <v>0</v>
      </c>
      <c r="AS438">
        <f t="shared" ref="AS438:AS447" si="345">IF(P438="사용자항목17", L438, 0)</f>
        <v>0</v>
      </c>
      <c r="AT438">
        <f t="shared" ref="AT438:AT447" si="346">IF(P438="사용자항목18", L438, 0)</f>
        <v>0</v>
      </c>
      <c r="AU438">
        <f t="shared" ref="AU438:AU447" si="347">IF(P438="사용자항목19", L438, 0)</f>
        <v>0</v>
      </c>
      <c r="AY438" s="1" t="s">
        <v>4</v>
      </c>
    </row>
    <row r="439" spans="1:51" ht="24.95" customHeight="1" x14ac:dyDescent="0.3">
      <c r="A439" s="7" t="s">
        <v>123</v>
      </c>
      <c r="B439" s="7" t="s">
        <v>124</v>
      </c>
      <c r="C439" s="6" t="s">
        <v>111</v>
      </c>
      <c r="D439" s="8">
        <v>22.2</v>
      </c>
      <c r="E439" s="8"/>
      <c r="F439" s="8"/>
      <c r="G439" s="8"/>
      <c r="H439" s="8"/>
      <c r="I439" s="8"/>
      <c r="J439" s="8"/>
      <c r="K439" s="8"/>
      <c r="L439" s="8"/>
      <c r="M439" s="9"/>
      <c r="O439" t="str">
        <f t="shared" si="317"/>
        <v>03</v>
      </c>
      <c r="P439" t="s">
        <v>123</v>
      </c>
      <c r="Q439">
        <v>1</v>
      </c>
      <c r="R439">
        <f t="shared" si="318"/>
        <v>0</v>
      </c>
      <c r="S439">
        <f t="shared" si="319"/>
        <v>0</v>
      </c>
      <c r="T439">
        <f t="shared" si="320"/>
        <v>0</v>
      </c>
      <c r="U439">
        <f t="shared" si="321"/>
        <v>0</v>
      </c>
      <c r="V439">
        <f t="shared" si="322"/>
        <v>0</v>
      </c>
      <c r="W439">
        <f t="shared" si="323"/>
        <v>0</v>
      </c>
      <c r="X439">
        <f t="shared" si="324"/>
        <v>0</v>
      </c>
      <c r="Y439">
        <f t="shared" si="325"/>
        <v>0</v>
      </c>
      <c r="Z439">
        <f t="shared" si="326"/>
        <v>0</v>
      </c>
      <c r="AA439">
        <f t="shared" si="327"/>
        <v>0</v>
      </c>
      <c r="AB439">
        <f t="shared" si="328"/>
        <v>0</v>
      </c>
      <c r="AC439">
        <f t="shared" si="329"/>
        <v>0</v>
      </c>
      <c r="AD439">
        <f t="shared" si="330"/>
        <v>0</v>
      </c>
      <c r="AE439">
        <f t="shared" si="331"/>
        <v>0</v>
      </c>
      <c r="AF439">
        <f t="shared" si="332"/>
        <v>0</v>
      </c>
      <c r="AG439">
        <f t="shared" si="333"/>
        <v>0</v>
      </c>
      <c r="AH439">
        <f t="shared" si="334"/>
        <v>0</v>
      </c>
      <c r="AI439">
        <f t="shared" si="335"/>
        <v>0</v>
      </c>
      <c r="AJ439">
        <f t="shared" si="336"/>
        <v>0</v>
      </c>
      <c r="AK439">
        <f t="shared" si="337"/>
        <v>0</v>
      </c>
      <c r="AL439">
        <f t="shared" si="338"/>
        <v>0</v>
      </c>
      <c r="AM439">
        <f t="shared" si="339"/>
        <v>0</v>
      </c>
      <c r="AN439">
        <f t="shared" si="340"/>
        <v>0</v>
      </c>
      <c r="AO439">
        <f t="shared" si="341"/>
        <v>0</v>
      </c>
      <c r="AP439">
        <f t="shared" si="342"/>
        <v>0</v>
      </c>
      <c r="AQ439">
        <f t="shared" si="343"/>
        <v>0</v>
      </c>
      <c r="AR439">
        <f t="shared" si="344"/>
        <v>0</v>
      </c>
      <c r="AS439">
        <f t="shared" si="345"/>
        <v>0</v>
      </c>
      <c r="AT439">
        <f t="shared" si="346"/>
        <v>0</v>
      </c>
      <c r="AU439">
        <f t="shared" si="347"/>
        <v>0</v>
      </c>
      <c r="AY439" s="1" t="s">
        <v>4</v>
      </c>
    </row>
    <row r="440" spans="1:51" ht="24.95" customHeight="1" x14ac:dyDescent="0.3">
      <c r="A440" s="7" t="s">
        <v>118</v>
      </c>
      <c r="B440" s="7" t="s">
        <v>119</v>
      </c>
      <c r="C440" s="6" t="s">
        <v>111</v>
      </c>
      <c r="D440" s="8">
        <v>35.5</v>
      </c>
      <c r="E440" s="8"/>
      <c r="F440" s="8"/>
      <c r="G440" s="8"/>
      <c r="H440" s="8"/>
      <c r="I440" s="8"/>
      <c r="J440" s="8"/>
      <c r="K440" s="8"/>
      <c r="L440" s="8"/>
      <c r="M440" s="9"/>
      <c r="O440" t="str">
        <f t="shared" si="317"/>
        <v>03</v>
      </c>
      <c r="P440" t="s">
        <v>123</v>
      </c>
      <c r="Q440">
        <v>1</v>
      </c>
      <c r="R440">
        <f t="shared" si="318"/>
        <v>0</v>
      </c>
      <c r="S440">
        <f t="shared" si="319"/>
        <v>0</v>
      </c>
      <c r="T440">
        <f t="shared" si="320"/>
        <v>0</v>
      </c>
      <c r="U440">
        <f t="shared" si="321"/>
        <v>0</v>
      </c>
      <c r="V440">
        <f t="shared" si="322"/>
        <v>0</v>
      </c>
      <c r="W440">
        <f t="shared" si="323"/>
        <v>0</v>
      </c>
      <c r="X440">
        <f t="shared" si="324"/>
        <v>0</v>
      </c>
      <c r="Y440">
        <f t="shared" si="325"/>
        <v>0</v>
      </c>
      <c r="Z440">
        <f t="shared" si="326"/>
        <v>0</v>
      </c>
      <c r="AA440">
        <f t="shared" si="327"/>
        <v>0</v>
      </c>
      <c r="AB440">
        <f t="shared" si="328"/>
        <v>0</v>
      </c>
      <c r="AC440">
        <f t="shared" si="329"/>
        <v>0</v>
      </c>
      <c r="AD440">
        <f t="shared" si="330"/>
        <v>0</v>
      </c>
      <c r="AE440">
        <f t="shared" si="331"/>
        <v>0</v>
      </c>
      <c r="AF440">
        <f t="shared" si="332"/>
        <v>0</v>
      </c>
      <c r="AG440">
        <f t="shared" si="333"/>
        <v>0</v>
      </c>
      <c r="AH440">
        <f t="shared" si="334"/>
        <v>0</v>
      </c>
      <c r="AI440">
        <f t="shared" si="335"/>
        <v>0</v>
      </c>
      <c r="AJ440">
        <f t="shared" si="336"/>
        <v>0</v>
      </c>
      <c r="AK440">
        <f t="shared" si="337"/>
        <v>0</v>
      </c>
      <c r="AL440">
        <f t="shared" si="338"/>
        <v>0</v>
      </c>
      <c r="AM440">
        <f t="shared" si="339"/>
        <v>0</v>
      </c>
      <c r="AN440">
        <f t="shared" si="340"/>
        <v>0</v>
      </c>
      <c r="AO440">
        <f t="shared" si="341"/>
        <v>0</v>
      </c>
      <c r="AP440">
        <f t="shared" si="342"/>
        <v>0</v>
      </c>
      <c r="AQ440">
        <f t="shared" si="343"/>
        <v>0</v>
      </c>
      <c r="AR440">
        <f t="shared" si="344"/>
        <v>0</v>
      </c>
      <c r="AS440">
        <f t="shared" si="345"/>
        <v>0</v>
      </c>
      <c r="AT440">
        <f t="shared" si="346"/>
        <v>0</v>
      </c>
      <c r="AU440">
        <f t="shared" si="347"/>
        <v>0</v>
      </c>
      <c r="AY440" s="1" t="s">
        <v>4</v>
      </c>
    </row>
    <row r="441" spans="1:51" ht="24.95" customHeight="1" x14ac:dyDescent="0.3">
      <c r="A441" s="7" t="s">
        <v>123</v>
      </c>
      <c r="B441" s="7" t="s">
        <v>127</v>
      </c>
      <c r="C441" s="6" t="s">
        <v>111</v>
      </c>
      <c r="D441" s="8">
        <v>11.4</v>
      </c>
      <c r="E441" s="8"/>
      <c r="F441" s="8"/>
      <c r="G441" s="8"/>
      <c r="H441" s="8"/>
      <c r="I441" s="8"/>
      <c r="J441" s="8"/>
      <c r="K441" s="8"/>
      <c r="L441" s="8"/>
      <c r="M441" s="9"/>
      <c r="O441" t="str">
        <f t="shared" si="317"/>
        <v>03</v>
      </c>
      <c r="P441" t="s">
        <v>123</v>
      </c>
      <c r="Q441">
        <v>1</v>
      </c>
      <c r="R441">
        <f t="shared" si="318"/>
        <v>0</v>
      </c>
      <c r="S441">
        <f t="shared" si="319"/>
        <v>0</v>
      </c>
      <c r="T441">
        <f t="shared" si="320"/>
        <v>0</v>
      </c>
      <c r="U441">
        <f t="shared" si="321"/>
        <v>0</v>
      </c>
      <c r="V441">
        <f t="shared" si="322"/>
        <v>0</v>
      </c>
      <c r="W441">
        <f t="shared" si="323"/>
        <v>0</v>
      </c>
      <c r="X441">
        <f t="shared" si="324"/>
        <v>0</v>
      </c>
      <c r="Y441">
        <f t="shared" si="325"/>
        <v>0</v>
      </c>
      <c r="Z441">
        <f t="shared" si="326"/>
        <v>0</v>
      </c>
      <c r="AA441">
        <f t="shared" si="327"/>
        <v>0</v>
      </c>
      <c r="AB441">
        <f t="shared" si="328"/>
        <v>0</v>
      </c>
      <c r="AC441">
        <f t="shared" si="329"/>
        <v>0</v>
      </c>
      <c r="AD441">
        <f t="shared" si="330"/>
        <v>0</v>
      </c>
      <c r="AE441">
        <f t="shared" si="331"/>
        <v>0</v>
      </c>
      <c r="AF441">
        <f t="shared" si="332"/>
        <v>0</v>
      </c>
      <c r="AG441">
        <f t="shared" si="333"/>
        <v>0</v>
      </c>
      <c r="AH441">
        <f t="shared" si="334"/>
        <v>0</v>
      </c>
      <c r="AI441">
        <f t="shared" si="335"/>
        <v>0</v>
      </c>
      <c r="AJ441">
        <f t="shared" si="336"/>
        <v>0</v>
      </c>
      <c r="AK441">
        <f t="shared" si="337"/>
        <v>0</v>
      </c>
      <c r="AL441">
        <f t="shared" si="338"/>
        <v>0</v>
      </c>
      <c r="AM441">
        <f t="shared" si="339"/>
        <v>0</v>
      </c>
      <c r="AN441">
        <f t="shared" si="340"/>
        <v>0</v>
      </c>
      <c r="AO441">
        <f t="shared" si="341"/>
        <v>0</v>
      </c>
      <c r="AP441">
        <f t="shared" si="342"/>
        <v>0</v>
      </c>
      <c r="AQ441">
        <f t="shared" si="343"/>
        <v>0</v>
      </c>
      <c r="AR441">
        <f t="shared" si="344"/>
        <v>0</v>
      </c>
      <c r="AS441">
        <f t="shared" si="345"/>
        <v>0</v>
      </c>
      <c r="AT441">
        <f t="shared" si="346"/>
        <v>0</v>
      </c>
      <c r="AU441">
        <f t="shared" si="347"/>
        <v>0</v>
      </c>
      <c r="AY441" s="1" t="s">
        <v>4</v>
      </c>
    </row>
    <row r="442" spans="1:51" ht="24.95" customHeight="1" x14ac:dyDescent="0.3">
      <c r="A442" s="7" t="s">
        <v>123</v>
      </c>
      <c r="B442" s="7" t="s">
        <v>126</v>
      </c>
      <c r="C442" s="6" t="s">
        <v>111</v>
      </c>
      <c r="D442" s="8">
        <v>3.8</v>
      </c>
      <c r="E442" s="8"/>
      <c r="F442" s="8"/>
      <c r="G442" s="8"/>
      <c r="H442" s="8"/>
      <c r="I442" s="8"/>
      <c r="J442" s="8"/>
      <c r="K442" s="8"/>
      <c r="L442" s="8"/>
      <c r="M442" s="9"/>
      <c r="O442" t="str">
        <f t="shared" si="317"/>
        <v>03</v>
      </c>
      <c r="P442" t="s">
        <v>123</v>
      </c>
      <c r="Q442">
        <v>1</v>
      </c>
      <c r="R442">
        <f t="shared" si="318"/>
        <v>0</v>
      </c>
      <c r="S442">
        <f t="shared" si="319"/>
        <v>0</v>
      </c>
      <c r="T442">
        <f t="shared" si="320"/>
        <v>0</v>
      </c>
      <c r="U442">
        <f t="shared" si="321"/>
        <v>0</v>
      </c>
      <c r="V442">
        <f t="shared" si="322"/>
        <v>0</v>
      </c>
      <c r="W442">
        <f t="shared" si="323"/>
        <v>0</v>
      </c>
      <c r="X442">
        <f t="shared" si="324"/>
        <v>0</v>
      </c>
      <c r="Y442">
        <f t="shared" si="325"/>
        <v>0</v>
      </c>
      <c r="Z442">
        <f t="shared" si="326"/>
        <v>0</v>
      </c>
      <c r="AA442">
        <f t="shared" si="327"/>
        <v>0</v>
      </c>
      <c r="AB442">
        <f t="shared" si="328"/>
        <v>0</v>
      </c>
      <c r="AC442">
        <f t="shared" si="329"/>
        <v>0</v>
      </c>
      <c r="AD442">
        <f t="shared" si="330"/>
        <v>0</v>
      </c>
      <c r="AE442">
        <f t="shared" si="331"/>
        <v>0</v>
      </c>
      <c r="AF442">
        <f t="shared" si="332"/>
        <v>0</v>
      </c>
      <c r="AG442">
        <f t="shared" si="333"/>
        <v>0</v>
      </c>
      <c r="AH442">
        <f t="shared" si="334"/>
        <v>0</v>
      </c>
      <c r="AI442">
        <f t="shared" si="335"/>
        <v>0</v>
      </c>
      <c r="AJ442">
        <f t="shared" si="336"/>
        <v>0</v>
      </c>
      <c r="AK442">
        <f t="shared" si="337"/>
        <v>0</v>
      </c>
      <c r="AL442">
        <f t="shared" si="338"/>
        <v>0</v>
      </c>
      <c r="AM442">
        <f t="shared" si="339"/>
        <v>0</v>
      </c>
      <c r="AN442">
        <f t="shared" si="340"/>
        <v>0</v>
      </c>
      <c r="AO442">
        <f t="shared" si="341"/>
        <v>0</v>
      </c>
      <c r="AP442">
        <f t="shared" si="342"/>
        <v>0</v>
      </c>
      <c r="AQ442">
        <f t="shared" si="343"/>
        <v>0</v>
      </c>
      <c r="AR442">
        <f t="shared" si="344"/>
        <v>0</v>
      </c>
      <c r="AS442">
        <f t="shared" si="345"/>
        <v>0</v>
      </c>
      <c r="AT442">
        <f t="shared" si="346"/>
        <v>0</v>
      </c>
      <c r="AU442">
        <f t="shared" si="347"/>
        <v>0</v>
      </c>
      <c r="AY442" s="1" t="s">
        <v>4</v>
      </c>
    </row>
    <row r="443" spans="1:51" ht="24.95" customHeight="1" x14ac:dyDescent="0.3">
      <c r="A443" s="7" t="s">
        <v>118</v>
      </c>
      <c r="B443" s="7" t="s">
        <v>122</v>
      </c>
      <c r="C443" s="6" t="s">
        <v>111</v>
      </c>
      <c r="D443" s="8">
        <v>15.2</v>
      </c>
      <c r="E443" s="8"/>
      <c r="F443" s="8"/>
      <c r="G443" s="8"/>
      <c r="H443" s="8"/>
      <c r="I443" s="8"/>
      <c r="J443" s="8"/>
      <c r="K443" s="8"/>
      <c r="L443" s="8"/>
      <c r="M443" s="9"/>
      <c r="O443" t="str">
        <f t="shared" si="317"/>
        <v>03</v>
      </c>
      <c r="P443" t="s">
        <v>123</v>
      </c>
      <c r="Q443">
        <v>1</v>
      </c>
      <c r="R443">
        <f t="shared" si="318"/>
        <v>0</v>
      </c>
      <c r="S443">
        <f t="shared" si="319"/>
        <v>0</v>
      </c>
      <c r="T443">
        <f t="shared" si="320"/>
        <v>0</v>
      </c>
      <c r="U443">
        <f t="shared" si="321"/>
        <v>0</v>
      </c>
      <c r="V443">
        <f t="shared" si="322"/>
        <v>0</v>
      </c>
      <c r="W443">
        <f t="shared" si="323"/>
        <v>0</v>
      </c>
      <c r="X443">
        <f t="shared" si="324"/>
        <v>0</v>
      </c>
      <c r="Y443">
        <f t="shared" si="325"/>
        <v>0</v>
      </c>
      <c r="Z443">
        <f t="shared" si="326"/>
        <v>0</v>
      </c>
      <c r="AA443">
        <f t="shared" si="327"/>
        <v>0</v>
      </c>
      <c r="AB443">
        <f t="shared" si="328"/>
        <v>0</v>
      </c>
      <c r="AC443">
        <f t="shared" si="329"/>
        <v>0</v>
      </c>
      <c r="AD443">
        <f t="shared" si="330"/>
        <v>0</v>
      </c>
      <c r="AE443">
        <f t="shared" si="331"/>
        <v>0</v>
      </c>
      <c r="AF443">
        <f t="shared" si="332"/>
        <v>0</v>
      </c>
      <c r="AG443">
        <f t="shared" si="333"/>
        <v>0</v>
      </c>
      <c r="AH443">
        <f t="shared" si="334"/>
        <v>0</v>
      </c>
      <c r="AI443">
        <f t="shared" si="335"/>
        <v>0</v>
      </c>
      <c r="AJ443">
        <f t="shared" si="336"/>
        <v>0</v>
      </c>
      <c r="AK443">
        <f t="shared" si="337"/>
        <v>0</v>
      </c>
      <c r="AL443">
        <f t="shared" si="338"/>
        <v>0</v>
      </c>
      <c r="AM443">
        <f t="shared" si="339"/>
        <v>0</v>
      </c>
      <c r="AN443">
        <f t="shared" si="340"/>
        <v>0</v>
      </c>
      <c r="AO443">
        <f t="shared" si="341"/>
        <v>0</v>
      </c>
      <c r="AP443">
        <f t="shared" si="342"/>
        <v>0</v>
      </c>
      <c r="AQ443">
        <f t="shared" si="343"/>
        <v>0</v>
      </c>
      <c r="AR443">
        <f t="shared" si="344"/>
        <v>0</v>
      </c>
      <c r="AS443">
        <f t="shared" si="345"/>
        <v>0</v>
      </c>
      <c r="AT443">
        <f t="shared" si="346"/>
        <v>0</v>
      </c>
      <c r="AU443">
        <f t="shared" si="347"/>
        <v>0</v>
      </c>
      <c r="AY443" s="1" t="s">
        <v>4</v>
      </c>
    </row>
    <row r="444" spans="1:51" ht="24.95" customHeight="1" x14ac:dyDescent="0.3">
      <c r="A444" s="7" t="s">
        <v>123</v>
      </c>
      <c r="B444" s="7" t="s">
        <v>113</v>
      </c>
      <c r="C444" s="6" t="s">
        <v>111</v>
      </c>
      <c r="D444" s="8">
        <v>42.8</v>
      </c>
      <c r="E444" s="8"/>
      <c r="F444" s="8"/>
      <c r="G444" s="8"/>
      <c r="H444" s="8"/>
      <c r="I444" s="8"/>
      <c r="J444" s="8"/>
      <c r="K444" s="8"/>
      <c r="L444" s="8"/>
      <c r="M444" s="9"/>
      <c r="O444" t="str">
        <f t="shared" si="317"/>
        <v>03</v>
      </c>
      <c r="P444" t="s">
        <v>123</v>
      </c>
      <c r="Q444">
        <v>1</v>
      </c>
      <c r="R444">
        <f t="shared" si="318"/>
        <v>0</v>
      </c>
      <c r="S444">
        <f t="shared" si="319"/>
        <v>0</v>
      </c>
      <c r="T444">
        <f t="shared" si="320"/>
        <v>0</v>
      </c>
      <c r="U444">
        <f t="shared" si="321"/>
        <v>0</v>
      </c>
      <c r="V444">
        <f t="shared" si="322"/>
        <v>0</v>
      </c>
      <c r="W444">
        <f t="shared" si="323"/>
        <v>0</v>
      </c>
      <c r="X444">
        <f t="shared" si="324"/>
        <v>0</v>
      </c>
      <c r="Y444">
        <f t="shared" si="325"/>
        <v>0</v>
      </c>
      <c r="Z444">
        <f t="shared" si="326"/>
        <v>0</v>
      </c>
      <c r="AA444">
        <f t="shared" si="327"/>
        <v>0</v>
      </c>
      <c r="AB444">
        <f t="shared" si="328"/>
        <v>0</v>
      </c>
      <c r="AC444">
        <f t="shared" si="329"/>
        <v>0</v>
      </c>
      <c r="AD444">
        <f t="shared" si="330"/>
        <v>0</v>
      </c>
      <c r="AE444">
        <f t="shared" si="331"/>
        <v>0</v>
      </c>
      <c r="AF444">
        <f t="shared" si="332"/>
        <v>0</v>
      </c>
      <c r="AG444">
        <f t="shared" si="333"/>
        <v>0</v>
      </c>
      <c r="AH444">
        <f t="shared" si="334"/>
        <v>0</v>
      </c>
      <c r="AI444">
        <f t="shared" si="335"/>
        <v>0</v>
      </c>
      <c r="AJ444">
        <f t="shared" si="336"/>
        <v>0</v>
      </c>
      <c r="AK444">
        <f t="shared" si="337"/>
        <v>0</v>
      </c>
      <c r="AL444">
        <f t="shared" si="338"/>
        <v>0</v>
      </c>
      <c r="AM444">
        <f t="shared" si="339"/>
        <v>0</v>
      </c>
      <c r="AN444">
        <f t="shared" si="340"/>
        <v>0</v>
      </c>
      <c r="AO444">
        <f t="shared" si="341"/>
        <v>0</v>
      </c>
      <c r="AP444">
        <f t="shared" si="342"/>
        <v>0</v>
      </c>
      <c r="AQ444">
        <f t="shared" si="343"/>
        <v>0</v>
      </c>
      <c r="AR444">
        <f t="shared" si="344"/>
        <v>0</v>
      </c>
      <c r="AS444">
        <f t="shared" si="345"/>
        <v>0</v>
      </c>
      <c r="AT444">
        <f t="shared" si="346"/>
        <v>0</v>
      </c>
      <c r="AU444">
        <f t="shared" si="347"/>
        <v>0</v>
      </c>
      <c r="AY444" s="1" t="s">
        <v>4</v>
      </c>
    </row>
    <row r="445" spans="1:51" ht="24.95" customHeight="1" x14ac:dyDescent="0.3">
      <c r="A445" s="7" t="s">
        <v>118</v>
      </c>
      <c r="B445" s="7" t="s">
        <v>120</v>
      </c>
      <c r="C445" s="6" t="s">
        <v>111</v>
      </c>
      <c r="D445" s="8">
        <v>42.8</v>
      </c>
      <c r="E445" s="8"/>
      <c r="F445" s="8"/>
      <c r="G445" s="8"/>
      <c r="H445" s="8"/>
      <c r="I445" s="8"/>
      <c r="J445" s="8"/>
      <c r="K445" s="8"/>
      <c r="L445" s="8"/>
      <c r="M445" s="9"/>
      <c r="O445" t="str">
        <f t="shared" si="317"/>
        <v>03</v>
      </c>
      <c r="P445" t="s">
        <v>123</v>
      </c>
      <c r="Q445">
        <v>1</v>
      </c>
      <c r="R445">
        <f t="shared" si="318"/>
        <v>0</v>
      </c>
      <c r="S445">
        <f t="shared" si="319"/>
        <v>0</v>
      </c>
      <c r="T445">
        <f t="shared" si="320"/>
        <v>0</v>
      </c>
      <c r="U445">
        <f t="shared" si="321"/>
        <v>0</v>
      </c>
      <c r="V445">
        <f t="shared" si="322"/>
        <v>0</v>
      </c>
      <c r="W445">
        <f t="shared" si="323"/>
        <v>0</v>
      </c>
      <c r="X445">
        <f t="shared" si="324"/>
        <v>0</v>
      </c>
      <c r="Y445">
        <f t="shared" si="325"/>
        <v>0</v>
      </c>
      <c r="Z445">
        <f t="shared" si="326"/>
        <v>0</v>
      </c>
      <c r="AA445">
        <f t="shared" si="327"/>
        <v>0</v>
      </c>
      <c r="AB445">
        <f t="shared" si="328"/>
        <v>0</v>
      </c>
      <c r="AC445">
        <f t="shared" si="329"/>
        <v>0</v>
      </c>
      <c r="AD445">
        <f t="shared" si="330"/>
        <v>0</v>
      </c>
      <c r="AE445">
        <f t="shared" si="331"/>
        <v>0</v>
      </c>
      <c r="AF445">
        <f t="shared" si="332"/>
        <v>0</v>
      </c>
      <c r="AG445">
        <f t="shared" si="333"/>
        <v>0</v>
      </c>
      <c r="AH445">
        <f t="shared" si="334"/>
        <v>0</v>
      </c>
      <c r="AI445">
        <f t="shared" si="335"/>
        <v>0</v>
      </c>
      <c r="AJ445">
        <f t="shared" si="336"/>
        <v>0</v>
      </c>
      <c r="AK445">
        <f t="shared" si="337"/>
        <v>0</v>
      </c>
      <c r="AL445">
        <f t="shared" si="338"/>
        <v>0</v>
      </c>
      <c r="AM445">
        <f t="shared" si="339"/>
        <v>0</v>
      </c>
      <c r="AN445">
        <f t="shared" si="340"/>
        <v>0</v>
      </c>
      <c r="AO445">
        <f t="shared" si="341"/>
        <v>0</v>
      </c>
      <c r="AP445">
        <f t="shared" si="342"/>
        <v>0</v>
      </c>
      <c r="AQ445">
        <f t="shared" si="343"/>
        <v>0</v>
      </c>
      <c r="AR445">
        <f t="shared" si="344"/>
        <v>0</v>
      </c>
      <c r="AS445">
        <f t="shared" si="345"/>
        <v>0</v>
      </c>
      <c r="AT445">
        <f t="shared" si="346"/>
        <v>0</v>
      </c>
      <c r="AU445">
        <f t="shared" si="347"/>
        <v>0</v>
      </c>
      <c r="AY445" s="1" t="s">
        <v>4</v>
      </c>
    </row>
    <row r="446" spans="1:51" ht="24.95" customHeight="1" x14ac:dyDescent="0.3">
      <c r="A446" s="7" t="s">
        <v>123</v>
      </c>
      <c r="B446" s="7" t="s">
        <v>115</v>
      </c>
      <c r="C446" s="6" t="s">
        <v>111</v>
      </c>
      <c r="D446" s="8">
        <v>3.9</v>
      </c>
      <c r="E446" s="8"/>
      <c r="F446" s="8"/>
      <c r="G446" s="8"/>
      <c r="H446" s="8"/>
      <c r="I446" s="8"/>
      <c r="J446" s="8"/>
      <c r="K446" s="8"/>
      <c r="L446" s="8"/>
      <c r="M446" s="9"/>
      <c r="O446" t="str">
        <f t="shared" si="317"/>
        <v>03</v>
      </c>
      <c r="P446" t="s">
        <v>123</v>
      </c>
      <c r="Q446">
        <v>1</v>
      </c>
      <c r="R446">
        <f t="shared" si="318"/>
        <v>0</v>
      </c>
      <c r="S446">
        <f t="shared" si="319"/>
        <v>0</v>
      </c>
      <c r="T446">
        <f t="shared" si="320"/>
        <v>0</v>
      </c>
      <c r="U446">
        <f t="shared" si="321"/>
        <v>0</v>
      </c>
      <c r="V446">
        <f t="shared" si="322"/>
        <v>0</v>
      </c>
      <c r="W446">
        <f t="shared" si="323"/>
        <v>0</v>
      </c>
      <c r="X446">
        <f t="shared" si="324"/>
        <v>0</v>
      </c>
      <c r="Y446">
        <f t="shared" si="325"/>
        <v>0</v>
      </c>
      <c r="Z446">
        <f t="shared" si="326"/>
        <v>0</v>
      </c>
      <c r="AA446">
        <f t="shared" si="327"/>
        <v>0</v>
      </c>
      <c r="AB446">
        <f t="shared" si="328"/>
        <v>0</v>
      </c>
      <c r="AC446">
        <f t="shared" si="329"/>
        <v>0</v>
      </c>
      <c r="AD446">
        <f t="shared" si="330"/>
        <v>0</v>
      </c>
      <c r="AE446">
        <f t="shared" si="331"/>
        <v>0</v>
      </c>
      <c r="AF446">
        <f t="shared" si="332"/>
        <v>0</v>
      </c>
      <c r="AG446">
        <f t="shared" si="333"/>
        <v>0</v>
      </c>
      <c r="AH446">
        <f t="shared" si="334"/>
        <v>0</v>
      </c>
      <c r="AI446">
        <f t="shared" si="335"/>
        <v>0</v>
      </c>
      <c r="AJ446">
        <f t="shared" si="336"/>
        <v>0</v>
      </c>
      <c r="AK446">
        <f t="shared" si="337"/>
        <v>0</v>
      </c>
      <c r="AL446">
        <f t="shared" si="338"/>
        <v>0</v>
      </c>
      <c r="AM446">
        <f t="shared" si="339"/>
        <v>0</v>
      </c>
      <c r="AN446">
        <f t="shared" si="340"/>
        <v>0</v>
      </c>
      <c r="AO446">
        <f t="shared" si="341"/>
        <v>0</v>
      </c>
      <c r="AP446">
        <f t="shared" si="342"/>
        <v>0</v>
      </c>
      <c r="AQ446">
        <f t="shared" si="343"/>
        <v>0</v>
      </c>
      <c r="AR446">
        <f t="shared" si="344"/>
        <v>0</v>
      </c>
      <c r="AS446">
        <f t="shared" si="345"/>
        <v>0</v>
      </c>
      <c r="AT446">
        <f t="shared" si="346"/>
        <v>0</v>
      </c>
      <c r="AU446">
        <f t="shared" si="347"/>
        <v>0</v>
      </c>
      <c r="AY446" s="1" t="s">
        <v>4</v>
      </c>
    </row>
    <row r="447" spans="1:51" ht="24.95" customHeight="1" x14ac:dyDescent="0.3">
      <c r="A447" s="7" t="s">
        <v>118</v>
      </c>
      <c r="B447" s="7" t="s">
        <v>121</v>
      </c>
      <c r="C447" s="6" t="s">
        <v>111</v>
      </c>
      <c r="D447" s="8">
        <v>3.9</v>
      </c>
      <c r="E447" s="8"/>
      <c r="F447" s="8"/>
      <c r="G447" s="8"/>
      <c r="H447" s="8"/>
      <c r="I447" s="8"/>
      <c r="J447" s="8"/>
      <c r="K447" s="8"/>
      <c r="L447" s="8"/>
      <c r="M447" s="9"/>
      <c r="O447" t="str">
        <f t="shared" si="317"/>
        <v>03</v>
      </c>
      <c r="P447" t="s">
        <v>123</v>
      </c>
      <c r="Q447">
        <v>1</v>
      </c>
      <c r="R447">
        <f t="shared" si="318"/>
        <v>0</v>
      </c>
      <c r="S447">
        <f t="shared" si="319"/>
        <v>0</v>
      </c>
      <c r="T447">
        <f t="shared" si="320"/>
        <v>0</v>
      </c>
      <c r="U447">
        <f t="shared" si="321"/>
        <v>0</v>
      </c>
      <c r="V447">
        <f t="shared" si="322"/>
        <v>0</v>
      </c>
      <c r="W447">
        <f t="shared" si="323"/>
        <v>0</v>
      </c>
      <c r="X447">
        <f t="shared" si="324"/>
        <v>0</v>
      </c>
      <c r="Y447">
        <f t="shared" si="325"/>
        <v>0</v>
      </c>
      <c r="Z447">
        <f t="shared" si="326"/>
        <v>0</v>
      </c>
      <c r="AA447">
        <f t="shared" si="327"/>
        <v>0</v>
      </c>
      <c r="AB447">
        <f t="shared" si="328"/>
        <v>0</v>
      </c>
      <c r="AC447">
        <f t="shared" si="329"/>
        <v>0</v>
      </c>
      <c r="AD447">
        <f t="shared" si="330"/>
        <v>0</v>
      </c>
      <c r="AE447">
        <f t="shared" si="331"/>
        <v>0</v>
      </c>
      <c r="AF447">
        <f t="shared" si="332"/>
        <v>0</v>
      </c>
      <c r="AG447">
        <f t="shared" si="333"/>
        <v>0</v>
      </c>
      <c r="AH447">
        <f t="shared" si="334"/>
        <v>0</v>
      </c>
      <c r="AI447">
        <f t="shared" si="335"/>
        <v>0</v>
      </c>
      <c r="AJ447">
        <f t="shared" si="336"/>
        <v>0</v>
      </c>
      <c r="AK447">
        <f t="shared" si="337"/>
        <v>0</v>
      </c>
      <c r="AL447">
        <f t="shared" si="338"/>
        <v>0</v>
      </c>
      <c r="AM447">
        <f t="shared" si="339"/>
        <v>0</v>
      </c>
      <c r="AN447">
        <f t="shared" si="340"/>
        <v>0</v>
      </c>
      <c r="AO447">
        <f t="shared" si="341"/>
        <v>0</v>
      </c>
      <c r="AP447">
        <f t="shared" si="342"/>
        <v>0</v>
      </c>
      <c r="AQ447">
        <f t="shared" si="343"/>
        <v>0</v>
      </c>
      <c r="AR447">
        <f t="shared" si="344"/>
        <v>0</v>
      </c>
      <c r="AS447">
        <f t="shared" si="345"/>
        <v>0</v>
      </c>
      <c r="AT447">
        <f t="shared" si="346"/>
        <v>0</v>
      </c>
      <c r="AU447">
        <f t="shared" si="347"/>
        <v>0</v>
      </c>
      <c r="AY447" s="1" t="s">
        <v>4</v>
      </c>
    </row>
    <row r="448" spans="1:51" ht="24.95" customHeight="1" x14ac:dyDescent="0.3">
      <c r="A448" s="11"/>
      <c r="B448" s="11"/>
      <c r="C448" s="10"/>
      <c r="D448" s="8"/>
      <c r="E448" s="8"/>
      <c r="F448" s="8"/>
      <c r="G448" s="8"/>
      <c r="H448" s="8"/>
      <c r="I448" s="8"/>
      <c r="J448" s="8"/>
      <c r="K448" s="8"/>
      <c r="L448" s="8"/>
      <c r="M448" s="8"/>
    </row>
    <row r="449" spans="1:51" ht="24.95" customHeight="1" x14ac:dyDescent="0.3">
      <c r="A449" s="11"/>
      <c r="B449" s="11"/>
      <c r="C449" s="10"/>
      <c r="D449" s="8"/>
      <c r="E449" s="8"/>
      <c r="F449" s="8"/>
      <c r="G449" s="8"/>
      <c r="H449" s="8"/>
      <c r="I449" s="8"/>
      <c r="J449" s="8"/>
      <c r="K449" s="8"/>
      <c r="L449" s="8"/>
      <c r="M449" s="8"/>
    </row>
    <row r="450" spans="1:51" ht="24.95" customHeight="1" x14ac:dyDescent="0.3">
      <c r="A450" s="11"/>
      <c r="B450" s="11"/>
      <c r="C450" s="10"/>
      <c r="D450" s="8"/>
      <c r="E450" s="8"/>
      <c r="F450" s="8"/>
      <c r="G450" s="8"/>
      <c r="H450" s="8"/>
      <c r="I450" s="8"/>
      <c r="J450" s="8"/>
      <c r="K450" s="8"/>
      <c r="L450" s="8"/>
      <c r="M450" s="8"/>
    </row>
    <row r="451" spans="1:51" ht="24.95" customHeight="1" x14ac:dyDescent="0.3">
      <c r="A451" s="11"/>
      <c r="B451" s="11"/>
      <c r="C451" s="10"/>
      <c r="D451" s="8"/>
      <c r="E451" s="8"/>
      <c r="F451" s="8"/>
      <c r="G451" s="8"/>
      <c r="H451" s="8"/>
      <c r="I451" s="8"/>
      <c r="J451" s="8"/>
      <c r="K451" s="8"/>
      <c r="L451" s="8"/>
      <c r="M451" s="8"/>
    </row>
    <row r="452" spans="1:51" ht="24.95" customHeight="1" x14ac:dyDescent="0.3">
      <c r="A452" s="11"/>
      <c r="B452" s="11"/>
      <c r="C452" s="10"/>
      <c r="D452" s="8"/>
      <c r="E452" s="8"/>
      <c r="F452" s="8"/>
      <c r="G452" s="8"/>
      <c r="H452" s="8"/>
      <c r="I452" s="8"/>
      <c r="J452" s="8"/>
      <c r="K452" s="8"/>
      <c r="L452" s="8"/>
      <c r="M452" s="8"/>
    </row>
    <row r="453" spans="1:51" ht="24.95" customHeight="1" x14ac:dyDescent="0.3">
      <c r="A453" s="11"/>
      <c r="B453" s="11"/>
      <c r="C453" s="10"/>
      <c r="D453" s="8"/>
      <c r="E453" s="8"/>
      <c r="F453" s="8"/>
      <c r="G453" s="8"/>
      <c r="H453" s="8"/>
      <c r="I453" s="8"/>
      <c r="J453" s="8"/>
      <c r="K453" s="8"/>
      <c r="L453" s="8"/>
      <c r="M453" s="8"/>
    </row>
    <row r="454" spans="1:51" ht="24.95" customHeight="1" x14ac:dyDescent="0.3">
      <c r="A454" s="11"/>
      <c r="B454" s="11"/>
      <c r="C454" s="10"/>
      <c r="D454" s="8"/>
      <c r="E454" s="8"/>
      <c r="F454" s="8"/>
      <c r="G454" s="8"/>
      <c r="H454" s="8"/>
      <c r="I454" s="8"/>
      <c r="J454" s="8"/>
      <c r="K454" s="8"/>
      <c r="L454" s="8"/>
      <c r="M454" s="8"/>
    </row>
    <row r="455" spans="1:51" ht="24.95" customHeight="1" x14ac:dyDescent="0.3">
      <c r="A455" s="11"/>
      <c r="B455" s="11"/>
      <c r="C455" s="10"/>
      <c r="D455" s="8"/>
      <c r="E455" s="8"/>
      <c r="F455" s="8"/>
      <c r="G455" s="8"/>
      <c r="H455" s="8"/>
      <c r="I455" s="8"/>
      <c r="J455" s="8"/>
      <c r="K455" s="8"/>
      <c r="L455" s="8"/>
      <c r="M455" s="8"/>
    </row>
    <row r="456" spans="1:51" ht="24.95" customHeight="1" x14ac:dyDescent="0.3">
      <c r="A456" s="11"/>
      <c r="B456" s="11"/>
      <c r="C456" s="10"/>
      <c r="D456" s="8"/>
      <c r="E456" s="8"/>
      <c r="F456" s="8"/>
      <c r="G456" s="8"/>
      <c r="H456" s="8"/>
      <c r="I456" s="8"/>
      <c r="J456" s="8"/>
      <c r="K456" s="8"/>
      <c r="L456" s="8"/>
      <c r="M456" s="8"/>
    </row>
    <row r="457" spans="1:51" ht="24.95" customHeight="1" x14ac:dyDescent="0.3">
      <c r="A457" s="11"/>
      <c r="B457" s="11"/>
      <c r="C457" s="10"/>
      <c r="D457" s="8"/>
      <c r="E457" s="8"/>
      <c r="F457" s="8"/>
      <c r="G457" s="8"/>
      <c r="H457" s="8"/>
      <c r="I457" s="8"/>
      <c r="J457" s="8"/>
      <c r="K457" s="8"/>
      <c r="L457" s="8"/>
      <c r="M457" s="8"/>
    </row>
    <row r="458" spans="1:51" ht="24.95" customHeight="1" x14ac:dyDescent="0.3">
      <c r="A458" s="11"/>
      <c r="B458" s="11"/>
      <c r="C458" s="10"/>
      <c r="D458" s="8"/>
      <c r="E458" s="8"/>
      <c r="F458" s="8"/>
      <c r="G458" s="8"/>
      <c r="H458" s="8"/>
      <c r="I458" s="8"/>
      <c r="J458" s="8"/>
      <c r="K458" s="8"/>
      <c r="L458" s="8"/>
      <c r="M458" s="8"/>
    </row>
    <row r="459" spans="1:51" ht="24.95" customHeight="1" x14ac:dyDescent="0.3">
      <c r="A459" s="11"/>
      <c r="B459" s="11"/>
      <c r="C459" s="10"/>
      <c r="D459" s="8"/>
      <c r="E459" s="8"/>
      <c r="F459" s="8"/>
      <c r="G459" s="8"/>
      <c r="H459" s="8"/>
      <c r="I459" s="8"/>
      <c r="J459" s="8"/>
      <c r="K459" s="8"/>
      <c r="L459" s="8"/>
      <c r="M459" s="8"/>
    </row>
    <row r="460" spans="1:51" ht="24.95" customHeight="1" x14ac:dyDescent="0.3">
      <c r="A460" s="12" t="s">
        <v>142</v>
      </c>
      <c r="B460" s="13"/>
      <c r="C460" s="14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R460">
        <f t="shared" ref="R460:AY460" si="348">ROUNDDOWN(SUM(R438:R447), 0)</f>
        <v>0</v>
      </c>
      <c r="S460">
        <f t="shared" si="348"/>
        <v>0</v>
      </c>
      <c r="T460">
        <f t="shared" si="348"/>
        <v>0</v>
      </c>
      <c r="U460">
        <f t="shared" si="348"/>
        <v>0</v>
      </c>
      <c r="V460">
        <f t="shared" si="348"/>
        <v>0</v>
      </c>
      <c r="W460">
        <f t="shared" si="348"/>
        <v>0</v>
      </c>
      <c r="X460">
        <f t="shared" si="348"/>
        <v>0</v>
      </c>
      <c r="Y460">
        <f t="shared" si="348"/>
        <v>0</v>
      </c>
      <c r="Z460">
        <f t="shared" si="348"/>
        <v>0</v>
      </c>
      <c r="AA460">
        <f t="shared" si="348"/>
        <v>0</v>
      </c>
      <c r="AB460">
        <f t="shared" si="348"/>
        <v>0</v>
      </c>
      <c r="AC460">
        <f t="shared" si="348"/>
        <v>0</v>
      </c>
      <c r="AD460">
        <f t="shared" si="348"/>
        <v>0</v>
      </c>
      <c r="AE460">
        <f t="shared" si="348"/>
        <v>0</v>
      </c>
      <c r="AF460">
        <f t="shared" si="348"/>
        <v>0</v>
      </c>
      <c r="AG460">
        <f t="shared" si="348"/>
        <v>0</v>
      </c>
      <c r="AH460">
        <f t="shared" si="348"/>
        <v>0</v>
      </c>
      <c r="AI460">
        <f t="shared" si="348"/>
        <v>0</v>
      </c>
      <c r="AJ460">
        <f t="shared" si="348"/>
        <v>0</v>
      </c>
      <c r="AK460">
        <f t="shared" si="348"/>
        <v>0</v>
      </c>
      <c r="AL460">
        <f t="shared" si="348"/>
        <v>0</v>
      </c>
      <c r="AM460">
        <f t="shared" si="348"/>
        <v>0</v>
      </c>
      <c r="AN460">
        <f t="shared" si="348"/>
        <v>0</v>
      </c>
      <c r="AO460">
        <f t="shared" si="348"/>
        <v>0</v>
      </c>
      <c r="AP460">
        <f t="shared" si="348"/>
        <v>0</v>
      </c>
      <c r="AQ460">
        <f t="shared" si="348"/>
        <v>0</v>
      </c>
      <c r="AR460">
        <f t="shared" si="348"/>
        <v>0</v>
      </c>
      <c r="AS460">
        <f t="shared" si="348"/>
        <v>0</v>
      </c>
      <c r="AT460">
        <f t="shared" si="348"/>
        <v>0</v>
      </c>
      <c r="AU460">
        <f t="shared" si="348"/>
        <v>0</v>
      </c>
      <c r="AV460">
        <f t="shared" si="348"/>
        <v>0</v>
      </c>
      <c r="AW460">
        <f t="shared" si="348"/>
        <v>0</v>
      </c>
      <c r="AX460">
        <f t="shared" si="348"/>
        <v>0</v>
      </c>
      <c r="AY460">
        <f t="shared" si="348"/>
        <v>0</v>
      </c>
    </row>
    <row r="461" spans="1:51" ht="24.95" customHeight="1" x14ac:dyDescent="0.3">
      <c r="A461" s="20" t="s">
        <v>419</v>
      </c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</row>
    <row r="462" spans="1:51" ht="24.95" customHeight="1" x14ac:dyDescent="0.3">
      <c r="A462" s="7" t="s">
        <v>101</v>
      </c>
      <c r="B462" s="7" t="s">
        <v>102</v>
      </c>
      <c r="C462" s="6" t="s">
        <v>12</v>
      </c>
      <c r="D462" s="8">
        <v>961</v>
      </c>
      <c r="E462" s="8"/>
      <c r="F462" s="8"/>
      <c r="G462" s="8"/>
      <c r="H462" s="8"/>
      <c r="I462" s="8"/>
      <c r="J462" s="8"/>
      <c r="K462" s="8"/>
      <c r="L462" s="8"/>
      <c r="M462" s="9"/>
      <c r="O462" t="str">
        <f>"01"</f>
        <v>01</v>
      </c>
      <c r="P462" t="s">
        <v>382</v>
      </c>
      <c r="Q462">
        <v>1</v>
      </c>
      <c r="R462">
        <f>IF(P462="기계경비", J462, 0)</f>
        <v>0</v>
      </c>
      <c r="S462">
        <f>IF(P462="운반비", L462, 0)</f>
        <v>0</v>
      </c>
      <c r="T462">
        <f>IF(P462="작업부산물", F462, 0)</f>
        <v>0</v>
      </c>
      <c r="U462">
        <f>IF(P462="관급", F462, 0)</f>
        <v>0</v>
      </c>
      <c r="V462">
        <f>IF(P462="외주비", J462, 0)</f>
        <v>0</v>
      </c>
      <c r="W462">
        <f>IF(P462="장비비", J462, 0)</f>
        <v>0</v>
      </c>
      <c r="X462">
        <f>IF(P462="폐기물처리비", L462, 0)</f>
        <v>0</v>
      </c>
      <c r="Y462">
        <f>IF(P462="가설비", J462, 0)</f>
        <v>0</v>
      </c>
      <c r="Z462">
        <f>IF(P462="잡비제외분", F462, 0)</f>
        <v>0</v>
      </c>
      <c r="AA462">
        <f>IF(P462="사급자재대", L462, 0)</f>
        <v>0</v>
      </c>
      <c r="AB462">
        <f>IF(P462="관급자재대", L462, 0)</f>
        <v>0</v>
      </c>
      <c r="AC462">
        <f>IF(P462="관급자재비(도급자설치)", L462, 0)</f>
        <v>0</v>
      </c>
      <c r="AD462">
        <f>IF(P462="관급자재비(관급자설치)", L462, 0)</f>
        <v>0</v>
      </c>
      <c r="AE462">
        <f>IF(P462="품질관리비", L462, 0)</f>
        <v>0</v>
      </c>
      <c r="AF462">
        <f>IF(P462="미확정설계공정(PS)", L462, 0)</f>
        <v>0</v>
      </c>
      <c r="AG462">
        <f>IF(P462="건설기술진흥법안전관리비", L462, 0)</f>
        <v>0</v>
      </c>
      <c r="AH462">
        <f>IF(P462="지정폐기물처리비", L462, 0)</f>
        <v>0</v>
      </c>
      <c r="AI462">
        <f>IF(P462="사용자항목7", L462, 0)</f>
        <v>0</v>
      </c>
      <c r="AJ462">
        <f>IF(P462="사용자항목8", L462, 0)</f>
        <v>0</v>
      </c>
      <c r="AK462">
        <f>IF(P462="사용자항목9", L462, 0)</f>
        <v>0</v>
      </c>
      <c r="AL462">
        <f>IF(P462="사용자항목10", L462, 0)</f>
        <v>0</v>
      </c>
      <c r="AM462">
        <f>IF(P462="사용자항목11", L462, 0)</f>
        <v>0</v>
      </c>
      <c r="AN462">
        <f>IF(P462="사용자항목12", L462, 0)</f>
        <v>0</v>
      </c>
      <c r="AO462">
        <f>IF(P462="사용자항목13", L462, 0)</f>
        <v>0</v>
      </c>
      <c r="AP462">
        <f>IF(P462="사용자항목14", L462, 0)</f>
        <v>0</v>
      </c>
      <c r="AQ462">
        <f>IF(P462="사용자항목15", L462, 0)</f>
        <v>0</v>
      </c>
      <c r="AR462">
        <f>IF(P462="사용자항목16", L462, 0)</f>
        <v>0</v>
      </c>
      <c r="AS462">
        <f>IF(P462="사용자항목17", L462, 0)</f>
        <v>0</v>
      </c>
      <c r="AT462">
        <f>IF(P462="사용자항목18", L462, 0)</f>
        <v>0</v>
      </c>
      <c r="AU462">
        <f>IF(P462="사용자항목19", L462, 0)</f>
        <v>0</v>
      </c>
      <c r="AY462" s="1" t="s">
        <v>103</v>
      </c>
    </row>
    <row r="463" spans="1:51" ht="24.95" customHeight="1" x14ac:dyDescent="0.3">
      <c r="A463" s="7" t="s">
        <v>420</v>
      </c>
      <c r="B463" s="7" t="s">
        <v>421</v>
      </c>
      <c r="C463" s="6" t="s">
        <v>130</v>
      </c>
      <c r="D463" s="8">
        <v>1</v>
      </c>
      <c r="E463" s="8"/>
      <c r="F463" s="8"/>
      <c r="G463" s="8"/>
      <c r="H463" s="8"/>
      <c r="I463" s="8"/>
      <c r="J463" s="8"/>
      <c r="K463" s="8"/>
      <c r="L463" s="8"/>
      <c r="M463" s="8"/>
      <c r="O463" t="str">
        <f>""</f>
        <v/>
      </c>
      <c r="P463" t="s">
        <v>382</v>
      </c>
      <c r="Q463">
        <v>1</v>
      </c>
      <c r="R463">
        <f>IF(P463="기계경비", J463, 0)</f>
        <v>0</v>
      </c>
      <c r="S463">
        <f>IF(P463="운반비", L463, 0)</f>
        <v>0</v>
      </c>
      <c r="T463">
        <f>IF(P463="작업부산물", F463, 0)</f>
        <v>0</v>
      </c>
      <c r="U463">
        <f>IF(P463="관급", F463, 0)</f>
        <v>0</v>
      </c>
      <c r="V463">
        <f>IF(P463="외주비", J463, 0)</f>
        <v>0</v>
      </c>
      <c r="W463">
        <f>IF(P463="장비비", J463, 0)</f>
        <v>0</v>
      </c>
      <c r="X463">
        <f>IF(P463="폐기물처리비", L463, 0)</f>
        <v>0</v>
      </c>
      <c r="Y463">
        <f>IF(P463="가설비", J463, 0)</f>
        <v>0</v>
      </c>
      <c r="Z463">
        <f>IF(P463="잡비제외분", F463, 0)</f>
        <v>0</v>
      </c>
      <c r="AA463">
        <f>IF(P463="사급자재대", L463, 0)</f>
        <v>0</v>
      </c>
      <c r="AB463">
        <f>IF(P463="관급자재대", L463, 0)</f>
        <v>0</v>
      </c>
      <c r="AC463">
        <f>IF(P463="관급자재비(도급자설치)", L463, 0)</f>
        <v>0</v>
      </c>
      <c r="AD463">
        <f>IF(P463="관급자재비(관급자설치)", L463, 0)</f>
        <v>0</v>
      </c>
      <c r="AE463">
        <f>IF(P463="품질관리비", L463, 0)</f>
        <v>0</v>
      </c>
      <c r="AF463">
        <f>IF(P463="미확정설계공정(PS)", L463, 0)</f>
        <v>0</v>
      </c>
      <c r="AG463">
        <f>IF(P463="건설기술진흥법안전관리비", L463, 0)</f>
        <v>0</v>
      </c>
      <c r="AH463">
        <f>IF(P463="지정폐기물처리비", L463, 0)</f>
        <v>0</v>
      </c>
      <c r="AI463">
        <f>IF(P463="사용자항목7", L463, 0)</f>
        <v>0</v>
      </c>
      <c r="AJ463">
        <f>IF(P463="사용자항목8", L463, 0)</f>
        <v>0</v>
      </c>
      <c r="AK463">
        <f>IF(P463="사용자항목9", L463, 0)</f>
        <v>0</v>
      </c>
      <c r="AL463">
        <f>IF(P463="사용자항목10", L463, 0)</f>
        <v>0</v>
      </c>
      <c r="AM463">
        <f>IF(P463="사용자항목11", L463, 0)</f>
        <v>0</v>
      </c>
      <c r="AN463">
        <f>IF(P463="사용자항목12", L463, 0)</f>
        <v>0</v>
      </c>
      <c r="AO463">
        <f>IF(P463="사용자항목13", L463, 0)</f>
        <v>0</v>
      </c>
      <c r="AP463">
        <f>IF(P463="사용자항목14", L463, 0)</f>
        <v>0</v>
      </c>
      <c r="AQ463">
        <f>IF(P463="사용자항목15", L463, 0)</f>
        <v>0</v>
      </c>
      <c r="AR463">
        <f>IF(P463="사용자항목16", L463, 0)</f>
        <v>0</v>
      </c>
      <c r="AS463">
        <f>IF(P463="사용자항목17", L463, 0)</f>
        <v>0</v>
      </c>
      <c r="AT463">
        <f>IF(P463="사용자항목18", L463, 0)</f>
        <v>0</v>
      </c>
      <c r="AU463">
        <f>IF(P463="사용자항목19", L463, 0)</f>
        <v>0</v>
      </c>
    </row>
    <row r="464" spans="1:51" ht="24.95" customHeight="1" x14ac:dyDescent="0.3">
      <c r="A464" s="11"/>
      <c r="B464" s="11"/>
      <c r="C464" s="10"/>
      <c r="D464" s="8"/>
      <c r="E464" s="8"/>
      <c r="F464" s="8"/>
      <c r="G464" s="8"/>
      <c r="H464" s="8"/>
      <c r="I464" s="8"/>
      <c r="J464" s="8"/>
      <c r="K464" s="8"/>
      <c r="L464" s="8"/>
      <c r="M464" s="8"/>
    </row>
    <row r="465" spans="1:13" ht="24.95" customHeight="1" x14ac:dyDescent="0.3">
      <c r="A465" s="11"/>
      <c r="B465" s="11"/>
      <c r="C465" s="10"/>
      <c r="D465" s="8"/>
      <c r="E465" s="8"/>
      <c r="F465" s="8"/>
      <c r="G465" s="8"/>
      <c r="H465" s="8"/>
      <c r="I465" s="8"/>
      <c r="J465" s="8"/>
      <c r="K465" s="8"/>
      <c r="L465" s="8"/>
      <c r="M465" s="8"/>
    </row>
    <row r="466" spans="1:13" ht="24.95" customHeight="1" x14ac:dyDescent="0.3">
      <c r="A466" s="11"/>
      <c r="B466" s="11"/>
      <c r="C466" s="10"/>
      <c r="D466" s="8"/>
      <c r="E466" s="8"/>
      <c r="F466" s="8"/>
      <c r="G466" s="8"/>
      <c r="H466" s="8"/>
      <c r="I466" s="8"/>
      <c r="J466" s="8"/>
      <c r="K466" s="8"/>
      <c r="L466" s="8"/>
      <c r="M466" s="8"/>
    </row>
    <row r="467" spans="1:13" ht="24.95" customHeight="1" x14ac:dyDescent="0.3">
      <c r="A467" s="11"/>
      <c r="B467" s="11"/>
      <c r="C467" s="10"/>
      <c r="D467" s="8"/>
      <c r="E467" s="8"/>
      <c r="F467" s="8"/>
      <c r="G467" s="8"/>
      <c r="H467" s="8"/>
      <c r="I467" s="8"/>
      <c r="J467" s="8"/>
      <c r="K467" s="8"/>
      <c r="L467" s="8"/>
      <c r="M467" s="8"/>
    </row>
    <row r="468" spans="1:13" ht="24.95" customHeight="1" x14ac:dyDescent="0.3">
      <c r="A468" s="11"/>
      <c r="B468" s="11"/>
      <c r="C468" s="10"/>
      <c r="D468" s="8"/>
      <c r="E468" s="8"/>
      <c r="F468" s="8"/>
      <c r="G468" s="8"/>
      <c r="H468" s="8"/>
      <c r="I468" s="8"/>
      <c r="J468" s="8"/>
      <c r="K468" s="8"/>
      <c r="L468" s="8"/>
      <c r="M468" s="8"/>
    </row>
    <row r="469" spans="1:13" ht="24.95" customHeight="1" x14ac:dyDescent="0.3">
      <c r="A469" s="11"/>
      <c r="B469" s="11"/>
      <c r="C469" s="10"/>
      <c r="D469" s="8"/>
      <c r="E469" s="8"/>
      <c r="F469" s="8"/>
      <c r="G469" s="8"/>
      <c r="H469" s="8"/>
      <c r="I469" s="8"/>
      <c r="J469" s="8"/>
      <c r="K469" s="8"/>
      <c r="L469" s="8"/>
      <c r="M469" s="8"/>
    </row>
    <row r="470" spans="1:13" ht="24.95" customHeight="1" x14ac:dyDescent="0.3">
      <c r="A470" s="11"/>
      <c r="B470" s="11"/>
      <c r="C470" s="10"/>
      <c r="D470" s="8"/>
      <c r="E470" s="8"/>
      <c r="F470" s="8"/>
      <c r="G470" s="8"/>
      <c r="H470" s="8"/>
      <c r="I470" s="8"/>
      <c r="J470" s="8"/>
      <c r="K470" s="8"/>
      <c r="L470" s="8"/>
      <c r="M470" s="8"/>
    </row>
    <row r="471" spans="1:13" ht="24.95" customHeight="1" x14ac:dyDescent="0.3">
      <c r="A471" s="11"/>
      <c r="B471" s="11"/>
      <c r="C471" s="10"/>
      <c r="D471" s="8"/>
      <c r="E471" s="8"/>
      <c r="F471" s="8"/>
      <c r="G471" s="8"/>
      <c r="H471" s="8"/>
      <c r="I471" s="8"/>
      <c r="J471" s="8"/>
      <c r="K471" s="8"/>
      <c r="L471" s="8"/>
      <c r="M471" s="8"/>
    </row>
    <row r="472" spans="1:13" ht="24.95" customHeight="1" x14ac:dyDescent="0.3">
      <c r="A472" s="11"/>
      <c r="B472" s="11"/>
      <c r="C472" s="10"/>
      <c r="D472" s="8"/>
      <c r="E472" s="8"/>
      <c r="F472" s="8"/>
      <c r="G472" s="8"/>
      <c r="H472" s="8"/>
      <c r="I472" s="8"/>
      <c r="J472" s="8"/>
      <c r="K472" s="8"/>
      <c r="L472" s="8"/>
      <c r="M472" s="8"/>
    </row>
    <row r="473" spans="1:13" ht="24.95" customHeight="1" x14ac:dyDescent="0.3">
      <c r="A473" s="11"/>
      <c r="B473" s="11"/>
      <c r="C473" s="10"/>
      <c r="D473" s="8"/>
      <c r="E473" s="8"/>
      <c r="F473" s="8"/>
      <c r="G473" s="8"/>
      <c r="H473" s="8"/>
      <c r="I473" s="8"/>
      <c r="J473" s="8"/>
      <c r="K473" s="8"/>
      <c r="L473" s="8"/>
      <c r="M473" s="8"/>
    </row>
    <row r="474" spans="1:13" ht="24.95" customHeight="1" x14ac:dyDescent="0.3">
      <c r="A474" s="11"/>
      <c r="B474" s="11"/>
      <c r="C474" s="10"/>
      <c r="D474" s="8"/>
      <c r="E474" s="8"/>
      <c r="F474" s="8"/>
      <c r="G474" s="8"/>
      <c r="H474" s="8"/>
      <c r="I474" s="8"/>
      <c r="J474" s="8"/>
      <c r="K474" s="8"/>
      <c r="L474" s="8"/>
      <c r="M474" s="8"/>
    </row>
    <row r="475" spans="1:13" ht="24.95" customHeight="1" x14ac:dyDescent="0.3">
      <c r="A475" s="11"/>
      <c r="B475" s="11"/>
      <c r="C475" s="10"/>
      <c r="D475" s="8"/>
      <c r="E475" s="8"/>
      <c r="F475" s="8"/>
      <c r="G475" s="8"/>
      <c r="H475" s="8"/>
      <c r="I475" s="8"/>
      <c r="J475" s="8"/>
      <c r="K475" s="8"/>
      <c r="L475" s="8"/>
      <c r="M475" s="8"/>
    </row>
    <row r="476" spans="1:13" ht="24.95" customHeight="1" x14ac:dyDescent="0.3">
      <c r="A476" s="11"/>
      <c r="B476" s="11"/>
      <c r="C476" s="10"/>
      <c r="D476" s="8"/>
      <c r="E476" s="8"/>
      <c r="F476" s="8"/>
      <c r="G476" s="8"/>
      <c r="H476" s="8"/>
      <c r="I476" s="8"/>
      <c r="J476" s="8"/>
      <c r="K476" s="8"/>
      <c r="L476" s="8"/>
      <c r="M476" s="8"/>
    </row>
    <row r="477" spans="1:13" ht="24.95" customHeight="1" x14ac:dyDescent="0.3">
      <c r="A477" s="11"/>
      <c r="B477" s="11"/>
      <c r="C477" s="10"/>
      <c r="D477" s="8"/>
      <c r="E477" s="8"/>
      <c r="F477" s="8"/>
      <c r="G477" s="8"/>
      <c r="H477" s="8"/>
      <c r="I477" s="8"/>
      <c r="J477" s="8"/>
      <c r="K477" s="8"/>
      <c r="L477" s="8"/>
      <c r="M477" s="8"/>
    </row>
    <row r="478" spans="1:13" ht="24.95" customHeight="1" x14ac:dyDescent="0.3">
      <c r="A478" s="11"/>
      <c r="B478" s="11"/>
      <c r="C478" s="10"/>
      <c r="D478" s="8"/>
      <c r="E478" s="8"/>
      <c r="F478" s="8"/>
      <c r="G478" s="8"/>
      <c r="H478" s="8"/>
      <c r="I478" s="8"/>
      <c r="J478" s="8"/>
      <c r="K478" s="8"/>
      <c r="L478" s="8"/>
      <c r="M478" s="8"/>
    </row>
    <row r="479" spans="1:13" ht="24.95" customHeight="1" x14ac:dyDescent="0.3">
      <c r="A479" s="11"/>
      <c r="B479" s="11"/>
      <c r="C479" s="10"/>
      <c r="D479" s="8"/>
      <c r="E479" s="8"/>
      <c r="F479" s="8"/>
      <c r="G479" s="8"/>
      <c r="H479" s="8"/>
      <c r="I479" s="8"/>
      <c r="J479" s="8"/>
      <c r="K479" s="8"/>
      <c r="L479" s="8"/>
      <c r="M479" s="8"/>
    </row>
    <row r="480" spans="1:13" ht="24.95" customHeight="1" x14ac:dyDescent="0.3">
      <c r="A480" s="11"/>
      <c r="B480" s="11"/>
      <c r="C480" s="10"/>
      <c r="D480" s="8"/>
      <c r="E480" s="8"/>
      <c r="F480" s="8"/>
      <c r="G480" s="8"/>
      <c r="H480" s="8"/>
      <c r="I480" s="8"/>
      <c r="J480" s="8"/>
      <c r="K480" s="8"/>
      <c r="L480" s="8"/>
      <c r="M480" s="8"/>
    </row>
    <row r="481" spans="1:51" ht="24.95" customHeight="1" x14ac:dyDescent="0.3">
      <c r="A481" s="11"/>
      <c r="B481" s="11"/>
      <c r="C481" s="10"/>
      <c r="D481" s="8"/>
      <c r="E481" s="8"/>
      <c r="F481" s="8"/>
      <c r="G481" s="8"/>
      <c r="H481" s="8"/>
      <c r="I481" s="8"/>
      <c r="J481" s="8"/>
      <c r="K481" s="8"/>
      <c r="L481" s="8"/>
      <c r="M481" s="8"/>
    </row>
    <row r="482" spans="1:51" ht="24.95" customHeight="1" x14ac:dyDescent="0.3">
      <c r="A482" s="11"/>
      <c r="B482" s="11"/>
      <c r="C482" s="10"/>
      <c r="D482" s="8"/>
      <c r="E482" s="8"/>
      <c r="F482" s="8"/>
      <c r="G482" s="8"/>
      <c r="H482" s="8"/>
      <c r="I482" s="8"/>
      <c r="J482" s="8"/>
      <c r="K482" s="8"/>
      <c r="L482" s="8"/>
      <c r="M482" s="8"/>
    </row>
    <row r="483" spans="1:51" ht="24.95" customHeight="1" x14ac:dyDescent="0.3">
      <c r="A483" s="11"/>
      <c r="B483" s="11"/>
      <c r="C483" s="10"/>
      <c r="D483" s="8"/>
      <c r="E483" s="8"/>
      <c r="F483" s="8"/>
      <c r="G483" s="8"/>
      <c r="H483" s="8"/>
      <c r="I483" s="8"/>
      <c r="J483" s="8"/>
      <c r="K483" s="8"/>
      <c r="L483" s="8"/>
      <c r="M483" s="8"/>
    </row>
    <row r="484" spans="1:51" ht="24.95" customHeight="1" x14ac:dyDescent="0.3">
      <c r="A484" s="12" t="s">
        <v>142</v>
      </c>
      <c r="B484" s="13"/>
      <c r="C484" s="14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R484">
        <f t="shared" ref="R484:AY484" si="349">ROUNDDOWN(SUM(R462:R463), 0)</f>
        <v>0</v>
      </c>
      <c r="S484">
        <f t="shared" si="349"/>
        <v>0</v>
      </c>
      <c r="T484">
        <f t="shared" si="349"/>
        <v>0</v>
      </c>
      <c r="U484">
        <f t="shared" si="349"/>
        <v>0</v>
      </c>
      <c r="V484">
        <f t="shared" si="349"/>
        <v>0</v>
      </c>
      <c r="W484">
        <f t="shared" si="349"/>
        <v>0</v>
      </c>
      <c r="X484">
        <f t="shared" si="349"/>
        <v>0</v>
      </c>
      <c r="Y484">
        <f t="shared" si="349"/>
        <v>0</v>
      </c>
      <c r="Z484">
        <f t="shared" si="349"/>
        <v>0</v>
      </c>
      <c r="AA484">
        <f t="shared" si="349"/>
        <v>0</v>
      </c>
      <c r="AB484">
        <f t="shared" si="349"/>
        <v>0</v>
      </c>
      <c r="AC484">
        <f t="shared" si="349"/>
        <v>0</v>
      </c>
      <c r="AD484">
        <f t="shared" si="349"/>
        <v>0</v>
      </c>
      <c r="AE484">
        <f t="shared" si="349"/>
        <v>0</v>
      </c>
      <c r="AF484">
        <f t="shared" si="349"/>
        <v>0</v>
      </c>
      <c r="AG484">
        <f t="shared" si="349"/>
        <v>0</v>
      </c>
      <c r="AH484">
        <f t="shared" si="349"/>
        <v>0</v>
      </c>
      <c r="AI484">
        <f t="shared" si="349"/>
        <v>0</v>
      </c>
      <c r="AJ484">
        <f t="shared" si="349"/>
        <v>0</v>
      </c>
      <c r="AK484">
        <f t="shared" si="349"/>
        <v>0</v>
      </c>
      <c r="AL484">
        <f t="shared" si="349"/>
        <v>0</v>
      </c>
      <c r="AM484">
        <f t="shared" si="349"/>
        <v>0</v>
      </c>
      <c r="AN484">
        <f t="shared" si="349"/>
        <v>0</v>
      </c>
      <c r="AO484">
        <f t="shared" si="349"/>
        <v>0</v>
      </c>
      <c r="AP484">
        <f t="shared" si="349"/>
        <v>0</v>
      </c>
      <c r="AQ484">
        <f t="shared" si="349"/>
        <v>0</v>
      </c>
      <c r="AR484">
        <f t="shared" si="349"/>
        <v>0</v>
      </c>
      <c r="AS484">
        <f t="shared" si="349"/>
        <v>0</v>
      </c>
      <c r="AT484">
        <f t="shared" si="349"/>
        <v>0</v>
      </c>
      <c r="AU484">
        <f t="shared" si="349"/>
        <v>0</v>
      </c>
      <c r="AV484">
        <f t="shared" si="349"/>
        <v>0</v>
      </c>
      <c r="AW484">
        <f t="shared" si="349"/>
        <v>0</v>
      </c>
      <c r="AX484">
        <f t="shared" si="349"/>
        <v>0</v>
      </c>
      <c r="AY484">
        <f t="shared" si="349"/>
        <v>0</v>
      </c>
    </row>
    <row r="485" spans="1:51" ht="24.95" customHeight="1" x14ac:dyDescent="0.3">
      <c r="A485" s="20" t="s">
        <v>422</v>
      </c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</row>
    <row r="486" spans="1:51" ht="24.95" customHeight="1" x14ac:dyDescent="0.3">
      <c r="A486" s="7" t="s">
        <v>88</v>
      </c>
      <c r="B486" s="7" t="s">
        <v>89</v>
      </c>
      <c r="C486" s="6" t="s">
        <v>12</v>
      </c>
      <c r="D486" s="8">
        <v>116.9</v>
      </c>
      <c r="E486" s="8"/>
      <c r="F486" s="8"/>
      <c r="G486" s="8"/>
      <c r="H486" s="8"/>
      <c r="I486" s="8"/>
      <c r="J486" s="8"/>
      <c r="K486" s="8"/>
      <c r="L486" s="8"/>
      <c r="M486" s="9"/>
      <c r="O486" t="str">
        <f t="shared" ref="O486:O492" si="350">"01"</f>
        <v>01</v>
      </c>
      <c r="P486" t="s">
        <v>383</v>
      </c>
      <c r="Q486">
        <v>1</v>
      </c>
      <c r="R486">
        <f t="shared" ref="R486:R492" si="351">IF(P486="기계경비", J486, 0)</f>
        <v>0</v>
      </c>
      <c r="S486">
        <f t="shared" ref="S486:S492" si="352">IF(P486="운반비", L486, 0)</f>
        <v>0</v>
      </c>
      <c r="T486">
        <f t="shared" ref="T486:T492" si="353">IF(P486="작업부산물", F486, 0)</f>
        <v>0</v>
      </c>
      <c r="U486">
        <f t="shared" ref="U486:U492" si="354">IF(P486="관급", F486, 0)</f>
        <v>0</v>
      </c>
      <c r="V486">
        <f t="shared" ref="V486:V492" si="355">IF(P486="외주비", J486, 0)</f>
        <v>0</v>
      </c>
      <c r="W486">
        <f t="shared" ref="W486:W492" si="356">IF(P486="장비비", J486, 0)</f>
        <v>0</v>
      </c>
      <c r="X486">
        <f t="shared" ref="X486:X492" si="357">IF(P486="폐기물처리비", L486, 0)</f>
        <v>0</v>
      </c>
      <c r="Y486">
        <f t="shared" ref="Y486:Y492" si="358">IF(P486="가설비", J486, 0)</f>
        <v>0</v>
      </c>
      <c r="Z486">
        <f t="shared" ref="Z486:Z492" si="359">IF(P486="잡비제외분", F486, 0)</f>
        <v>0</v>
      </c>
      <c r="AA486">
        <f t="shared" ref="AA486:AA492" si="360">IF(P486="사급자재대", L486, 0)</f>
        <v>0</v>
      </c>
      <c r="AB486">
        <f t="shared" ref="AB486:AB492" si="361">IF(P486="관급자재대", L486, 0)</f>
        <v>0</v>
      </c>
      <c r="AC486">
        <f t="shared" ref="AC486:AC492" si="362">IF(P486="관급자재비(도급자설치)", L486, 0)</f>
        <v>0</v>
      </c>
      <c r="AD486">
        <f t="shared" ref="AD486:AD492" si="363">IF(P486="관급자재비(관급자설치)", L486, 0)</f>
        <v>0</v>
      </c>
      <c r="AE486">
        <f t="shared" ref="AE486:AE492" si="364">IF(P486="품질관리비", L486, 0)</f>
        <v>0</v>
      </c>
      <c r="AF486">
        <f t="shared" ref="AF486:AF492" si="365">IF(P486="미확정설계공정(PS)", L486, 0)</f>
        <v>0</v>
      </c>
      <c r="AG486">
        <f t="shared" ref="AG486:AG492" si="366">IF(P486="건설기술진흥법안전관리비", L486, 0)</f>
        <v>0</v>
      </c>
      <c r="AH486">
        <f t="shared" ref="AH486:AH492" si="367">IF(P486="지정폐기물처리비", L486, 0)</f>
        <v>0</v>
      </c>
      <c r="AI486">
        <f t="shared" ref="AI486:AI492" si="368">IF(P486="사용자항목7", L486, 0)</f>
        <v>0</v>
      </c>
      <c r="AJ486">
        <f t="shared" ref="AJ486:AJ492" si="369">IF(P486="사용자항목8", L486, 0)</f>
        <v>0</v>
      </c>
      <c r="AK486">
        <f t="shared" ref="AK486:AK492" si="370">IF(P486="사용자항목9", L486, 0)</f>
        <v>0</v>
      </c>
      <c r="AL486">
        <f t="shared" ref="AL486:AL492" si="371">IF(P486="사용자항목10", L486, 0)</f>
        <v>0</v>
      </c>
      <c r="AM486">
        <f t="shared" ref="AM486:AM492" si="372">IF(P486="사용자항목11", L486, 0)</f>
        <v>0</v>
      </c>
      <c r="AN486">
        <f t="shared" ref="AN486:AN492" si="373">IF(P486="사용자항목12", L486, 0)</f>
        <v>0</v>
      </c>
      <c r="AO486">
        <f t="shared" ref="AO486:AO492" si="374">IF(P486="사용자항목13", L486, 0)</f>
        <v>0</v>
      </c>
      <c r="AP486">
        <f t="shared" ref="AP486:AP492" si="375">IF(P486="사용자항목14", L486, 0)</f>
        <v>0</v>
      </c>
      <c r="AQ486">
        <f t="shared" ref="AQ486:AQ492" si="376">IF(P486="사용자항목15", L486, 0)</f>
        <v>0</v>
      </c>
      <c r="AR486">
        <f t="shared" ref="AR486:AR492" si="377">IF(P486="사용자항목16", L486, 0)</f>
        <v>0</v>
      </c>
      <c r="AS486">
        <f t="shared" ref="AS486:AS492" si="378">IF(P486="사용자항목17", L486, 0)</f>
        <v>0</v>
      </c>
      <c r="AT486">
        <f t="shared" ref="AT486:AT492" si="379">IF(P486="사용자항목18", L486, 0)</f>
        <v>0</v>
      </c>
      <c r="AU486">
        <f t="shared" ref="AU486:AU492" si="380">IF(P486="사용자항목19", L486, 0)</f>
        <v>0</v>
      </c>
      <c r="AY486" s="1" t="s">
        <v>90</v>
      </c>
    </row>
    <row r="487" spans="1:51" ht="24.95" customHeight="1" x14ac:dyDescent="0.3">
      <c r="A487" s="7" t="s">
        <v>98</v>
      </c>
      <c r="B487" s="7" t="s">
        <v>99</v>
      </c>
      <c r="C487" s="6" t="s">
        <v>12</v>
      </c>
      <c r="D487" s="8">
        <v>276.5</v>
      </c>
      <c r="E487" s="8"/>
      <c r="F487" s="8"/>
      <c r="G487" s="8"/>
      <c r="H487" s="8"/>
      <c r="I487" s="8"/>
      <c r="J487" s="8"/>
      <c r="K487" s="8"/>
      <c r="L487" s="8"/>
      <c r="M487" s="9"/>
      <c r="O487" t="str">
        <f t="shared" si="350"/>
        <v>01</v>
      </c>
      <c r="P487" t="s">
        <v>383</v>
      </c>
      <c r="Q487">
        <v>1</v>
      </c>
      <c r="R487">
        <f t="shared" si="351"/>
        <v>0</v>
      </c>
      <c r="S487">
        <f t="shared" si="352"/>
        <v>0</v>
      </c>
      <c r="T487">
        <f t="shared" si="353"/>
        <v>0</v>
      </c>
      <c r="U487">
        <f t="shared" si="354"/>
        <v>0</v>
      </c>
      <c r="V487">
        <f t="shared" si="355"/>
        <v>0</v>
      </c>
      <c r="W487">
        <f t="shared" si="356"/>
        <v>0</v>
      </c>
      <c r="X487">
        <f t="shared" si="357"/>
        <v>0</v>
      </c>
      <c r="Y487">
        <f t="shared" si="358"/>
        <v>0</v>
      </c>
      <c r="Z487">
        <f t="shared" si="359"/>
        <v>0</v>
      </c>
      <c r="AA487">
        <f t="shared" si="360"/>
        <v>0</v>
      </c>
      <c r="AB487">
        <f t="shared" si="361"/>
        <v>0</v>
      </c>
      <c r="AC487">
        <f t="shared" si="362"/>
        <v>0</v>
      </c>
      <c r="AD487">
        <f t="shared" si="363"/>
        <v>0</v>
      </c>
      <c r="AE487">
        <f t="shared" si="364"/>
        <v>0</v>
      </c>
      <c r="AF487">
        <f t="shared" si="365"/>
        <v>0</v>
      </c>
      <c r="AG487">
        <f t="shared" si="366"/>
        <v>0</v>
      </c>
      <c r="AH487">
        <f t="shared" si="367"/>
        <v>0</v>
      </c>
      <c r="AI487">
        <f t="shared" si="368"/>
        <v>0</v>
      </c>
      <c r="AJ487">
        <f t="shared" si="369"/>
        <v>0</v>
      </c>
      <c r="AK487">
        <f t="shared" si="370"/>
        <v>0</v>
      </c>
      <c r="AL487">
        <f t="shared" si="371"/>
        <v>0</v>
      </c>
      <c r="AM487">
        <f t="shared" si="372"/>
        <v>0</v>
      </c>
      <c r="AN487">
        <f t="shared" si="373"/>
        <v>0</v>
      </c>
      <c r="AO487">
        <f t="shared" si="374"/>
        <v>0</v>
      </c>
      <c r="AP487">
        <f t="shared" si="375"/>
        <v>0</v>
      </c>
      <c r="AQ487">
        <f t="shared" si="376"/>
        <v>0</v>
      </c>
      <c r="AR487">
        <f t="shared" si="377"/>
        <v>0</v>
      </c>
      <c r="AS487">
        <f t="shared" si="378"/>
        <v>0</v>
      </c>
      <c r="AT487">
        <f t="shared" si="379"/>
        <v>0</v>
      </c>
      <c r="AU487">
        <f t="shared" si="380"/>
        <v>0</v>
      </c>
      <c r="AY487" s="1" t="s">
        <v>23</v>
      </c>
    </row>
    <row r="488" spans="1:51" ht="24.95" customHeight="1" x14ac:dyDescent="0.3">
      <c r="A488" s="7" t="s">
        <v>98</v>
      </c>
      <c r="B488" s="7" t="s">
        <v>100</v>
      </c>
      <c r="C488" s="6" t="s">
        <v>12</v>
      </c>
      <c r="D488" s="8">
        <v>258.60000000000002</v>
      </c>
      <c r="E488" s="8"/>
      <c r="F488" s="8"/>
      <c r="G488" s="8"/>
      <c r="H488" s="8"/>
      <c r="I488" s="8"/>
      <c r="J488" s="8"/>
      <c r="K488" s="8"/>
      <c r="L488" s="8"/>
      <c r="M488" s="9"/>
      <c r="O488" t="str">
        <f t="shared" si="350"/>
        <v>01</v>
      </c>
      <c r="P488" t="s">
        <v>383</v>
      </c>
      <c r="Q488">
        <v>1</v>
      </c>
      <c r="R488">
        <f t="shared" si="351"/>
        <v>0</v>
      </c>
      <c r="S488">
        <f t="shared" si="352"/>
        <v>0</v>
      </c>
      <c r="T488">
        <f t="shared" si="353"/>
        <v>0</v>
      </c>
      <c r="U488">
        <f t="shared" si="354"/>
        <v>0</v>
      </c>
      <c r="V488">
        <f t="shared" si="355"/>
        <v>0</v>
      </c>
      <c r="W488">
        <f t="shared" si="356"/>
        <v>0</v>
      </c>
      <c r="X488">
        <f t="shared" si="357"/>
        <v>0</v>
      </c>
      <c r="Y488">
        <f t="shared" si="358"/>
        <v>0</v>
      </c>
      <c r="Z488">
        <f t="shared" si="359"/>
        <v>0</v>
      </c>
      <c r="AA488">
        <f t="shared" si="360"/>
        <v>0</v>
      </c>
      <c r="AB488">
        <f t="shared" si="361"/>
        <v>0</v>
      </c>
      <c r="AC488">
        <f t="shared" si="362"/>
        <v>0</v>
      </c>
      <c r="AD488">
        <f t="shared" si="363"/>
        <v>0</v>
      </c>
      <c r="AE488">
        <f t="shared" si="364"/>
        <v>0</v>
      </c>
      <c r="AF488">
        <f t="shared" si="365"/>
        <v>0</v>
      </c>
      <c r="AG488">
        <f t="shared" si="366"/>
        <v>0</v>
      </c>
      <c r="AH488">
        <f t="shared" si="367"/>
        <v>0</v>
      </c>
      <c r="AI488">
        <f t="shared" si="368"/>
        <v>0</v>
      </c>
      <c r="AJ488">
        <f t="shared" si="369"/>
        <v>0</v>
      </c>
      <c r="AK488">
        <f t="shared" si="370"/>
        <v>0</v>
      </c>
      <c r="AL488">
        <f t="shared" si="371"/>
        <v>0</v>
      </c>
      <c r="AM488">
        <f t="shared" si="372"/>
        <v>0</v>
      </c>
      <c r="AN488">
        <f t="shared" si="373"/>
        <v>0</v>
      </c>
      <c r="AO488">
        <f t="shared" si="374"/>
        <v>0</v>
      </c>
      <c r="AP488">
        <f t="shared" si="375"/>
        <v>0</v>
      </c>
      <c r="AQ488">
        <f t="shared" si="376"/>
        <v>0</v>
      </c>
      <c r="AR488">
        <f t="shared" si="377"/>
        <v>0</v>
      </c>
      <c r="AS488">
        <f t="shared" si="378"/>
        <v>0</v>
      </c>
      <c r="AT488">
        <f t="shared" si="379"/>
        <v>0</v>
      </c>
      <c r="AU488">
        <f t="shared" si="380"/>
        <v>0</v>
      </c>
      <c r="AY488" s="1" t="s">
        <v>23</v>
      </c>
    </row>
    <row r="489" spans="1:51" ht="24.95" customHeight="1" x14ac:dyDescent="0.3">
      <c r="A489" s="7" t="s">
        <v>20</v>
      </c>
      <c r="B489" s="7" t="s">
        <v>27</v>
      </c>
      <c r="C489" s="6" t="s">
        <v>22</v>
      </c>
      <c r="D489" s="8">
        <v>1068.5</v>
      </c>
      <c r="E489" s="8"/>
      <c r="F489" s="8"/>
      <c r="G489" s="8"/>
      <c r="H489" s="8"/>
      <c r="I489" s="8"/>
      <c r="J489" s="8"/>
      <c r="K489" s="8"/>
      <c r="L489" s="8"/>
      <c r="M489" s="9"/>
      <c r="O489" t="str">
        <f t="shared" si="350"/>
        <v>01</v>
      </c>
      <c r="P489" t="s">
        <v>383</v>
      </c>
      <c r="Q489">
        <v>1</v>
      </c>
      <c r="R489">
        <f t="shared" si="351"/>
        <v>0</v>
      </c>
      <c r="S489">
        <f t="shared" si="352"/>
        <v>0</v>
      </c>
      <c r="T489">
        <f t="shared" si="353"/>
        <v>0</v>
      </c>
      <c r="U489">
        <f t="shared" si="354"/>
        <v>0</v>
      </c>
      <c r="V489">
        <f t="shared" si="355"/>
        <v>0</v>
      </c>
      <c r="W489">
        <f t="shared" si="356"/>
        <v>0</v>
      </c>
      <c r="X489">
        <f t="shared" si="357"/>
        <v>0</v>
      </c>
      <c r="Y489">
        <f t="shared" si="358"/>
        <v>0</v>
      </c>
      <c r="Z489">
        <f t="shared" si="359"/>
        <v>0</v>
      </c>
      <c r="AA489">
        <f t="shared" si="360"/>
        <v>0</v>
      </c>
      <c r="AB489">
        <f t="shared" si="361"/>
        <v>0</v>
      </c>
      <c r="AC489">
        <f t="shared" si="362"/>
        <v>0</v>
      </c>
      <c r="AD489">
        <f t="shared" si="363"/>
        <v>0</v>
      </c>
      <c r="AE489">
        <f t="shared" si="364"/>
        <v>0</v>
      </c>
      <c r="AF489">
        <f t="shared" si="365"/>
        <v>0</v>
      </c>
      <c r="AG489">
        <f t="shared" si="366"/>
        <v>0</v>
      </c>
      <c r="AH489">
        <f t="shared" si="367"/>
        <v>0</v>
      </c>
      <c r="AI489">
        <f t="shared" si="368"/>
        <v>0</v>
      </c>
      <c r="AJ489">
        <f t="shared" si="369"/>
        <v>0</v>
      </c>
      <c r="AK489">
        <f t="shared" si="370"/>
        <v>0</v>
      </c>
      <c r="AL489">
        <f t="shared" si="371"/>
        <v>0</v>
      </c>
      <c r="AM489">
        <f t="shared" si="372"/>
        <v>0</v>
      </c>
      <c r="AN489">
        <f t="shared" si="373"/>
        <v>0</v>
      </c>
      <c r="AO489">
        <f t="shared" si="374"/>
        <v>0</v>
      </c>
      <c r="AP489">
        <f t="shared" si="375"/>
        <v>0</v>
      </c>
      <c r="AQ489">
        <f t="shared" si="376"/>
        <v>0</v>
      </c>
      <c r="AR489">
        <f t="shared" si="377"/>
        <v>0</v>
      </c>
      <c r="AS489">
        <f t="shared" si="378"/>
        <v>0</v>
      </c>
      <c r="AT489">
        <f t="shared" si="379"/>
        <v>0</v>
      </c>
      <c r="AU489">
        <f t="shared" si="380"/>
        <v>0</v>
      </c>
      <c r="AY489" s="1" t="s">
        <v>28</v>
      </c>
    </row>
    <row r="490" spans="1:51" ht="24.95" customHeight="1" x14ac:dyDescent="0.3">
      <c r="A490" s="7" t="s">
        <v>20</v>
      </c>
      <c r="B490" s="7" t="s">
        <v>21</v>
      </c>
      <c r="C490" s="6" t="s">
        <v>22</v>
      </c>
      <c r="D490" s="8">
        <v>2249</v>
      </c>
      <c r="E490" s="8"/>
      <c r="F490" s="8"/>
      <c r="G490" s="8"/>
      <c r="H490" s="8"/>
      <c r="I490" s="8"/>
      <c r="J490" s="8"/>
      <c r="K490" s="8"/>
      <c r="L490" s="8"/>
      <c r="M490" s="9"/>
      <c r="O490" t="str">
        <f t="shared" si="350"/>
        <v>01</v>
      </c>
      <c r="P490" t="s">
        <v>383</v>
      </c>
      <c r="Q490">
        <v>1</v>
      </c>
      <c r="R490">
        <f t="shared" si="351"/>
        <v>0</v>
      </c>
      <c r="S490">
        <f t="shared" si="352"/>
        <v>0</v>
      </c>
      <c r="T490">
        <f t="shared" si="353"/>
        <v>0</v>
      </c>
      <c r="U490">
        <f t="shared" si="354"/>
        <v>0</v>
      </c>
      <c r="V490">
        <f t="shared" si="355"/>
        <v>0</v>
      </c>
      <c r="W490">
        <f t="shared" si="356"/>
        <v>0</v>
      </c>
      <c r="X490">
        <f t="shared" si="357"/>
        <v>0</v>
      </c>
      <c r="Y490">
        <f t="shared" si="358"/>
        <v>0</v>
      </c>
      <c r="Z490">
        <f t="shared" si="359"/>
        <v>0</v>
      </c>
      <c r="AA490">
        <f t="shared" si="360"/>
        <v>0</v>
      </c>
      <c r="AB490">
        <f t="shared" si="361"/>
        <v>0</v>
      </c>
      <c r="AC490">
        <f t="shared" si="362"/>
        <v>0</v>
      </c>
      <c r="AD490">
        <f t="shared" si="363"/>
        <v>0</v>
      </c>
      <c r="AE490">
        <f t="shared" si="364"/>
        <v>0</v>
      </c>
      <c r="AF490">
        <f t="shared" si="365"/>
        <v>0</v>
      </c>
      <c r="AG490">
        <f t="shared" si="366"/>
        <v>0</v>
      </c>
      <c r="AH490">
        <f t="shared" si="367"/>
        <v>0</v>
      </c>
      <c r="AI490">
        <f t="shared" si="368"/>
        <v>0</v>
      </c>
      <c r="AJ490">
        <f t="shared" si="369"/>
        <v>0</v>
      </c>
      <c r="AK490">
        <f t="shared" si="370"/>
        <v>0</v>
      </c>
      <c r="AL490">
        <f t="shared" si="371"/>
        <v>0</v>
      </c>
      <c r="AM490">
        <f t="shared" si="372"/>
        <v>0</v>
      </c>
      <c r="AN490">
        <f t="shared" si="373"/>
        <v>0</v>
      </c>
      <c r="AO490">
        <f t="shared" si="374"/>
        <v>0</v>
      </c>
      <c r="AP490">
        <f t="shared" si="375"/>
        <v>0</v>
      </c>
      <c r="AQ490">
        <f t="shared" si="376"/>
        <v>0</v>
      </c>
      <c r="AR490">
        <f t="shared" si="377"/>
        <v>0</v>
      </c>
      <c r="AS490">
        <f t="shared" si="378"/>
        <v>0</v>
      </c>
      <c r="AT490">
        <f t="shared" si="379"/>
        <v>0</v>
      </c>
      <c r="AU490">
        <f t="shared" si="380"/>
        <v>0</v>
      </c>
      <c r="AY490" s="1" t="s">
        <v>24</v>
      </c>
    </row>
    <row r="491" spans="1:51" ht="24.95" customHeight="1" x14ac:dyDescent="0.3">
      <c r="A491" s="7" t="s">
        <v>20</v>
      </c>
      <c r="B491" s="7" t="s">
        <v>25</v>
      </c>
      <c r="C491" s="6" t="s">
        <v>22</v>
      </c>
      <c r="D491" s="8">
        <v>175.2</v>
      </c>
      <c r="E491" s="8"/>
      <c r="F491" s="8"/>
      <c r="G491" s="8"/>
      <c r="H491" s="8"/>
      <c r="I491" s="8"/>
      <c r="J491" s="8"/>
      <c r="K491" s="8"/>
      <c r="L491" s="8"/>
      <c r="M491" s="9"/>
      <c r="O491" t="str">
        <f t="shared" si="350"/>
        <v>01</v>
      </c>
      <c r="P491" t="s">
        <v>383</v>
      </c>
      <c r="Q491">
        <v>1</v>
      </c>
      <c r="R491">
        <f t="shared" si="351"/>
        <v>0</v>
      </c>
      <c r="S491">
        <f t="shared" si="352"/>
        <v>0</v>
      </c>
      <c r="T491">
        <f t="shared" si="353"/>
        <v>0</v>
      </c>
      <c r="U491">
        <f t="shared" si="354"/>
        <v>0</v>
      </c>
      <c r="V491">
        <f t="shared" si="355"/>
        <v>0</v>
      </c>
      <c r="W491">
        <f t="shared" si="356"/>
        <v>0</v>
      </c>
      <c r="X491">
        <f t="shared" si="357"/>
        <v>0</v>
      </c>
      <c r="Y491">
        <f t="shared" si="358"/>
        <v>0</v>
      </c>
      <c r="Z491">
        <f t="shared" si="359"/>
        <v>0</v>
      </c>
      <c r="AA491">
        <f t="shared" si="360"/>
        <v>0</v>
      </c>
      <c r="AB491">
        <f t="shared" si="361"/>
        <v>0</v>
      </c>
      <c r="AC491">
        <f t="shared" si="362"/>
        <v>0</v>
      </c>
      <c r="AD491">
        <f t="shared" si="363"/>
        <v>0</v>
      </c>
      <c r="AE491">
        <f t="shared" si="364"/>
        <v>0</v>
      </c>
      <c r="AF491">
        <f t="shared" si="365"/>
        <v>0</v>
      </c>
      <c r="AG491">
        <f t="shared" si="366"/>
        <v>0</v>
      </c>
      <c r="AH491">
        <f t="shared" si="367"/>
        <v>0</v>
      </c>
      <c r="AI491">
        <f t="shared" si="368"/>
        <v>0</v>
      </c>
      <c r="AJ491">
        <f t="shared" si="369"/>
        <v>0</v>
      </c>
      <c r="AK491">
        <f t="shared" si="370"/>
        <v>0</v>
      </c>
      <c r="AL491">
        <f t="shared" si="371"/>
        <v>0</v>
      </c>
      <c r="AM491">
        <f t="shared" si="372"/>
        <v>0</v>
      </c>
      <c r="AN491">
        <f t="shared" si="373"/>
        <v>0</v>
      </c>
      <c r="AO491">
        <f t="shared" si="374"/>
        <v>0</v>
      </c>
      <c r="AP491">
        <f t="shared" si="375"/>
        <v>0</v>
      </c>
      <c r="AQ491">
        <f t="shared" si="376"/>
        <v>0</v>
      </c>
      <c r="AR491">
        <f t="shared" si="377"/>
        <v>0</v>
      </c>
      <c r="AS491">
        <f t="shared" si="378"/>
        <v>0</v>
      </c>
      <c r="AT491">
        <f t="shared" si="379"/>
        <v>0</v>
      </c>
      <c r="AU491">
        <f t="shared" si="380"/>
        <v>0</v>
      </c>
      <c r="AY491" s="1" t="s">
        <v>26</v>
      </c>
    </row>
    <row r="492" spans="1:51" ht="24.95" customHeight="1" x14ac:dyDescent="0.3">
      <c r="A492" s="7" t="s">
        <v>58</v>
      </c>
      <c r="B492" s="7" t="s">
        <v>59</v>
      </c>
      <c r="C492" s="6" t="s">
        <v>55</v>
      </c>
      <c r="D492" s="8">
        <v>4</v>
      </c>
      <c r="E492" s="8"/>
      <c r="F492" s="8"/>
      <c r="G492" s="8"/>
      <c r="H492" s="8"/>
      <c r="I492" s="8"/>
      <c r="J492" s="8"/>
      <c r="K492" s="8"/>
      <c r="L492" s="8"/>
      <c r="M492" s="9"/>
      <c r="O492" t="str">
        <f t="shared" si="350"/>
        <v>01</v>
      </c>
      <c r="P492" t="s">
        <v>383</v>
      </c>
      <c r="Q492">
        <v>1</v>
      </c>
      <c r="R492">
        <f t="shared" si="351"/>
        <v>0</v>
      </c>
      <c r="S492">
        <f t="shared" si="352"/>
        <v>0</v>
      </c>
      <c r="T492">
        <f t="shared" si="353"/>
        <v>0</v>
      </c>
      <c r="U492">
        <f t="shared" si="354"/>
        <v>0</v>
      </c>
      <c r="V492">
        <f t="shared" si="355"/>
        <v>0</v>
      </c>
      <c r="W492">
        <f t="shared" si="356"/>
        <v>0</v>
      </c>
      <c r="X492">
        <f t="shared" si="357"/>
        <v>0</v>
      </c>
      <c r="Y492">
        <f t="shared" si="358"/>
        <v>0</v>
      </c>
      <c r="Z492">
        <f t="shared" si="359"/>
        <v>0</v>
      </c>
      <c r="AA492">
        <f t="shared" si="360"/>
        <v>0</v>
      </c>
      <c r="AB492">
        <f t="shared" si="361"/>
        <v>0</v>
      </c>
      <c r="AC492">
        <f t="shared" si="362"/>
        <v>0</v>
      </c>
      <c r="AD492">
        <f t="shared" si="363"/>
        <v>0</v>
      </c>
      <c r="AE492">
        <f t="shared" si="364"/>
        <v>0</v>
      </c>
      <c r="AF492">
        <f t="shared" si="365"/>
        <v>0</v>
      </c>
      <c r="AG492">
        <f t="shared" si="366"/>
        <v>0</v>
      </c>
      <c r="AH492">
        <f t="shared" si="367"/>
        <v>0</v>
      </c>
      <c r="AI492">
        <f t="shared" si="368"/>
        <v>0</v>
      </c>
      <c r="AJ492">
        <f t="shared" si="369"/>
        <v>0</v>
      </c>
      <c r="AK492">
        <f t="shared" si="370"/>
        <v>0</v>
      </c>
      <c r="AL492">
        <f t="shared" si="371"/>
        <v>0</v>
      </c>
      <c r="AM492">
        <f t="shared" si="372"/>
        <v>0</v>
      </c>
      <c r="AN492">
        <f t="shared" si="373"/>
        <v>0</v>
      </c>
      <c r="AO492">
        <f t="shared" si="374"/>
        <v>0</v>
      </c>
      <c r="AP492">
        <f t="shared" si="375"/>
        <v>0</v>
      </c>
      <c r="AQ492">
        <f t="shared" si="376"/>
        <v>0</v>
      </c>
      <c r="AR492">
        <f t="shared" si="377"/>
        <v>0</v>
      </c>
      <c r="AS492">
        <f t="shared" si="378"/>
        <v>0</v>
      </c>
      <c r="AT492">
        <f t="shared" si="379"/>
        <v>0</v>
      </c>
      <c r="AU492">
        <f t="shared" si="380"/>
        <v>0</v>
      </c>
      <c r="AY492" s="1" t="s">
        <v>60</v>
      </c>
    </row>
    <row r="493" spans="1:51" ht="24.95" customHeight="1" x14ac:dyDescent="0.3">
      <c r="A493" s="7" t="s">
        <v>423</v>
      </c>
      <c r="B493" s="11"/>
      <c r="C493" s="6" t="s">
        <v>6</v>
      </c>
      <c r="D493" s="8"/>
      <c r="E493" s="8"/>
      <c r="F493" s="8"/>
      <c r="G493" s="8"/>
      <c r="H493" s="8"/>
      <c r="I493" s="8"/>
      <c r="J493" s="8"/>
      <c r="K493" s="8"/>
      <c r="L493" s="8"/>
      <c r="M493" s="8"/>
      <c r="O493" t="str">
        <f>""</f>
        <v/>
      </c>
      <c r="P493" t="s">
        <v>383</v>
      </c>
    </row>
    <row r="494" spans="1:51" ht="24.95" customHeight="1" x14ac:dyDescent="0.3">
      <c r="A494" s="7" t="s">
        <v>420</v>
      </c>
      <c r="B494" s="7" t="s">
        <v>421</v>
      </c>
      <c r="C494" s="6" t="s">
        <v>130</v>
      </c>
      <c r="D494" s="8">
        <v>1</v>
      </c>
      <c r="E494" s="8"/>
      <c r="F494" s="8"/>
      <c r="G494" s="8"/>
      <c r="H494" s="8"/>
      <c r="I494" s="8"/>
      <c r="J494" s="8"/>
      <c r="K494" s="8"/>
      <c r="L494" s="8"/>
      <c r="M494" s="8"/>
      <c r="O494" t="str">
        <f>""</f>
        <v/>
      </c>
      <c r="P494" t="s">
        <v>383</v>
      </c>
      <c r="Q494">
        <v>1</v>
      </c>
      <c r="R494">
        <f>IF(P494="기계경비", J494, 0)</f>
        <v>0</v>
      </c>
      <c r="S494">
        <f>IF(P494="운반비", L494, 0)</f>
        <v>0</v>
      </c>
      <c r="T494">
        <f>IF(P494="작업부산물", F494, 0)</f>
        <v>0</v>
      </c>
      <c r="U494">
        <f>IF(P494="관급", F494, 0)</f>
        <v>0</v>
      </c>
      <c r="V494">
        <f>IF(P494="외주비", J494, 0)</f>
        <v>0</v>
      </c>
      <c r="W494">
        <f>IF(P494="장비비", J494, 0)</f>
        <v>0</v>
      </c>
      <c r="X494">
        <f>IF(P494="폐기물처리비", L494, 0)</f>
        <v>0</v>
      </c>
      <c r="Y494">
        <f>IF(P494="가설비", J494, 0)</f>
        <v>0</v>
      </c>
      <c r="Z494">
        <f>IF(P494="잡비제외분", F494, 0)</f>
        <v>0</v>
      </c>
      <c r="AA494">
        <f>IF(P494="사급자재대", L494, 0)</f>
        <v>0</v>
      </c>
      <c r="AB494">
        <f>IF(P494="관급자재대", L494, 0)</f>
        <v>0</v>
      </c>
      <c r="AC494">
        <f>IF(P494="관급자재비(도급자설치)", L494, 0)</f>
        <v>0</v>
      </c>
      <c r="AD494">
        <f>IF(P494="관급자재비(관급자설치)", L494, 0)</f>
        <v>0</v>
      </c>
      <c r="AE494">
        <f>IF(P494="품질관리비", L494, 0)</f>
        <v>0</v>
      </c>
      <c r="AF494">
        <f>IF(P494="미확정설계공정(PS)", L494, 0)</f>
        <v>0</v>
      </c>
      <c r="AG494">
        <f>IF(P494="건설기술진흥법안전관리비", L494, 0)</f>
        <v>0</v>
      </c>
      <c r="AH494">
        <f>IF(P494="지정폐기물처리비", L494, 0)</f>
        <v>0</v>
      </c>
      <c r="AI494">
        <f>IF(P494="사용자항목7", L494, 0)</f>
        <v>0</v>
      </c>
      <c r="AJ494">
        <f>IF(P494="사용자항목8", L494, 0)</f>
        <v>0</v>
      </c>
      <c r="AK494">
        <f>IF(P494="사용자항목9", L494, 0)</f>
        <v>0</v>
      </c>
      <c r="AL494">
        <f>IF(P494="사용자항목10", L494, 0)</f>
        <v>0</v>
      </c>
      <c r="AM494">
        <f>IF(P494="사용자항목11", L494, 0)</f>
        <v>0</v>
      </c>
      <c r="AN494">
        <f>IF(P494="사용자항목12", L494, 0)</f>
        <v>0</v>
      </c>
      <c r="AO494">
        <f>IF(P494="사용자항목13", L494, 0)</f>
        <v>0</v>
      </c>
      <c r="AP494">
        <f>IF(P494="사용자항목14", L494, 0)</f>
        <v>0</v>
      </c>
      <c r="AQ494">
        <f>IF(P494="사용자항목15", L494, 0)</f>
        <v>0</v>
      </c>
      <c r="AR494">
        <f>IF(P494="사용자항목16", L494, 0)</f>
        <v>0</v>
      </c>
      <c r="AS494">
        <f>IF(P494="사용자항목17", L494, 0)</f>
        <v>0</v>
      </c>
      <c r="AT494">
        <f>IF(P494="사용자항목18", L494, 0)</f>
        <v>0</v>
      </c>
      <c r="AU494">
        <f>IF(P494="사용자항목19", L494, 0)</f>
        <v>0</v>
      </c>
    </row>
    <row r="495" spans="1:51" ht="24.95" customHeight="1" x14ac:dyDescent="0.3">
      <c r="A495" s="11"/>
      <c r="B495" s="11"/>
      <c r="C495" s="10"/>
      <c r="D495" s="8"/>
      <c r="E495" s="8"/>
      <c r="F495" s="8"/>
      <c r="G495" s="8"/>
      <c r="H495" s="8"/>
      <c r="I495" s="8"/>
      <c r="J495" s="8"/>
      <c r="K495" s="8"/>
      <c r="L495" s="8"/>
      <c r="M495" s="8"/>
    </row>
    <row r="496" spans="1:51" ht="24.95" customHeight="1" x14ac:dyDescent="0.3">
      <c r="A496" s="11"/>
      <c r="B496" s="11"/>
      <c r="C496" s="10"/>
      <c r="D496" s="8"/>
      <c r="E496" s="8"/>
      <c r="F496" s="8"/>
      <c r="G496" s="8"/>
      <c r="H496" s="8"/>
      <c r="I496" s="8"/>
      <c r="J496" s="8"/>
      <c r="K496" s="8"/>
      <c r="L496" s="8"/>
      <c r="M496" s="8"/>
    </row>
    <row r="497" spans="1:51" ht="24.95" customHeight="1" x14ac:dyDescent="0.3">
      <c r="A497" s="11"/>
      <c r="B497" s="11"/>
      <c r="C497" s="10"/>
      <c r="D497" s="8"/>
      <c r="E497" s="8"/>
      <c r="F497" s="8"/>
      <c r="G497" s="8"/>
      <c r="H497" s="8"/>
      <c r="I497" s="8"/>
      <c r="J497" s="8"/>
      <c r="K497" s="8"/>
      <c r="L497" s="8"/>
      <c r="M497" s="8"/>
    </row>
    <row r="498" spans="1:51" ht="24.95" customHeight="1" x14ac:dyDescent="0.3">
      <c r="A498" s="11"/>
      <c r="B498" s="11"/>
      <c r="C498" s="10"/>
      <c r="D498" s="8"/>
      <c r="E498" s="8"/>
      <c r="F498" s="8"/>
      <c r="G498" s="8"/>
      <c r="H498" s="8"/>
      <c r="I498" s="8"/>
      <c r="J498" s="8"/>
      <c r="K498" s="8"/>
      <c r="L498" s="8"/>
      <c r="M498" s="8"/>
    </row>
    <row r="499" spans="1:51" ht="24.95" customHeight="1" x14ac:dyDescent="0.3">
      <c r="A499" s="11"/>
      <c r="B499" s="11"/>
      <c r="C499" s="10"/>
      <c r="D499" s="8"/>
      <c r="E499" s="8"/>
      <c r="F499" s="8"/>
      <c r="G499" s="8"/>
      <c r="H499" s="8"/>
      <c r="I499" s="8"/>
      <c r="J499" s="8"/>
      <c r="K499" s="8"/>
      <c r="L499" s="8"/>
      <c r="M499" s="8"/>
    </row>
    <row r="500" spans="1:51" ht="24.95" customHeight="1" x14ac:dyDescent="0.3">
      <c r="A500" s="11"/>
      <c r="B500" s="11"/>
      <c r="C500" s="10"/>
      <c r="D500" s="8"/>
      <c r="E500" s="8"/>
      <c r="F500" s="8"/>
      <c r="G500" s="8"/>
      <c r="H500" s="8"/>
      <c r="I500" s="8"/>
      <c r="J500" s="8"/>
      <c r="K500" s="8"/>
      <c r="L500" s="8"/>
      <c r="M500" s="8"/>
    </row>
    <row r="501" spans="1:51" ht="24.95" customHeight="1" x14ac:dyDescent="0.3">
      <c r="A501" s="11"/>
      <c r="B501" s="11"/>
      <c r="C501" s="10"/>
      <c r="D501" s="8"/>
      <c r="E501" s="8"/>
      <c r="F501" s="8"/>
      <c r="G501" s="8"/>
      <c r="H501" s="8"/>
      <c r="I501" s="8"/>
      <c r="J501" s="8"/>
      <c r="K501" s="8"/>
      <c r="L501" s="8"/>
      <c r="M501" s="8"/>
    </row>
    <row r="502" spans="1:51" ht="24.95" customHeight="1" x14ac:dyDescent="0.3">
      <c r="A502" s="11"/>
      <c r="B502" s="11"/>
      <c r="C502" s="10"/>
      <c r="D502" s="8"/>
      <c r="E502" s="8"/>
      <c r="F502" s="8"/>
      <c r="G502" s="8"/>
      <c r="H502" s="8"/>
      <c r="I502" s="8"/>
      <c r="J502" s="8"/>
      <c r="K502" s="8"/>
      <c r="L502" s="8"/>
      <c r="M502" s="8"/>
    </row>
    <row r="503" spans="1:51" ht="24.95" customHeight="1" x14ac:dyDescent="0.3">
      <c r="A503" s="11"/>
      <c r="B503" s="11"/>
      <c r="C503" s="10"/>
      <c r="D503" s="8"/>
      <c r="E503" s="8"/>
      <c r="F503" s="8"/>
      <c r="G503" s="8"/>
      <c r="H503" s="8"/>
      <c r="I503" s="8"/>
      <c r="J503" s="8"/>
      <c r="K503" s="8"/>
      <c r="L503" s="8"/>
      <c r="M503" s="8"/>
    </row>
    <row r="504" spans="1:51" ht="24.95" customHeight="1" x14ac:dyDescent="0.3">
      <c r="A504" s="11"/>
      <c r="B504" s="11"/>
      <c r="C504" s="10"/>
      <c r="D504" s="8"/>
      <c r="E504" s="8"/>
      <c r="F504" s="8"/>
      <c r="G504" s="8"/>
      <c r="H504" s="8"/>
      <c r="I504" s="8"/>
      <c r="J504" s="8"/>
      <c r="K504" s="8"/>
      <c r="L504" s="8"/>
      <c r="M504" s="8"/>
    </row>
    <row r="505" spans="1:51" ht="24.95" customHeight="1" x14ac:dyDescent="0.3">
      <c r="A505" s="11"/>
      <c r="B505" s="11"/>
      <c r="C505" s="10"/>
      <c r="D505" s="8"/>
      <c r="E505" s="8"/>
      <c r="F505" s="8"/>
      <c r="G505" s="8"/>
      <c r="H505" s="8"/>
      <c r="I505" s="8"/>
      <c r="J505" s="8"/>
      <c r="K505" s="8"/>
      <c r="L505" s="8"/>
      <c r="M505" s="8"/>
    </row>
    <row r="506" spans="1:51" ht="24.95" customHeight="1" x14ac:dyDescent="0.3">
      <c r="A506" s="11"/>
      <c r="B506" s="11"/>
      <c r="C506" s="10"/>
      <c r="D506" s="8"/>
      <c r="E506" s="8"/>
      <c r="F506" s="8"/>
      <c r="G506" s="8"/>
      <c r="H506" s="8"/>
      <c r="I506" s="8"/>
      <c r="J506" s="8"/>
      <c r="K506" s="8"/>
      <c r="L506" s="8"/>
      <c r="M506" s="8"/>
    </row>
    <row r="507" spans="1:51" ht="24.95" customHeight="1" x14ac:dyDescent="0.3">
      <c r="A507" s="11"/>
      <c r="B507" s="11"/>
      <c r="C507" s="10"/>
      <c r="D507" s="8"/>
      <c r="E507" s="8"/>
      <c r="F507" s="8"/>
      <c r="G507" s="8"/>
      <c r="H507" s="8"/>
      <c r="I507" s="8"/>
      <c r="J507" s="8"/>
      <c r="K507" s="8"/>
      <c r="L507" s="8"/>
      <c r="M507" s="8"/>
    </row>
    <row r="508" spans="1:51" ht="24.95" customHeight="1" x14ac:dyDescent="0.3">
      <c r="A508" s="12" t="s">
        <v>142</v>
      </c>
      <c r="B508" s="13"/>
      <c r="C508" s="14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R508">
        <f t="shared" ref="R508:AY508" si="381">ROUNDDOWN(SUM(R486:R494), 0)</f>
        <v>0</v>
      </c>
      <c r="S508">
        <f t="shared" si="381"/>
        <v>0</v>
      </c>
      <c r="T508">
        <f t="shared" si="381"/>
        <v>0</v>
      </c>
      <c r="U508">
        <f t="shared" si="381"/>
        <v>0</v>
      </c>
      <c r="V508">
        <f t="shared" si="381"/>
        <v>0</v>
      </c>
      <c r="W508">
        <f t="shared" si="381"/>
        <v>0</v>
      </c>
      <c r="X508">
        <f t="shared" si="381"/>
        <v>0</v>
      </c>
      <c r="Y508">
        <f t="shared" si="381"/>
        <v>0</v>
      </c>
      <c r="Z508">
        <f t="shared" si="381"/>
        <v>0</v>
      </c>
      <c r="AA508">
        <f t="shared" si="381"/>
        <v>0</v>
      </c>
      <c r="AB508">
        <f t="shared" si="381"/>
        <v>0</v>
      </c>
      <c r="AC508">
        <f t="shared" si="381"/>
        <v>0</v>
      </c>
      <c r="AD508">
        <f t="shared" si="381"/>
        <v>0</v>
      </c>
      <c r="AE508">
        <f t="shared" si="381"/>
        <v>0</v>
      </c>
      <c r="AF508">
        <f t="shared" si="381"/>
        <v>0</v>
      </c>
      <c r="AG508">
        <f t="shared" si="381"/>
        <v>0</v>
      </c>
      <c r="AH508">
        <f t="shared" si="381"/>
        <v>0</v>
      </c>
      <c r="AI508">
        <f t="shared" si="381"/>
        <v>0</v>
      </c>
      <c r="AJ508">
        <f t="shared" si="381"/>
        <v>0</v>
      </c>
      <c r="AK508">
        <f t="shared" si="381"/>
        <v>0</v>
      </c>
      <c r="AL508">
        <f t="shared" si="381"/>
        <v>0</v>
      </c>
      <c r="AM508">
        <f t="shared" si="381"/>
        <v>0</v>
      </c>
      <c r="AN508">
        <f t="shared" si="381"/>
        <v>0</v>
      </c>
      <c r="AO508">
        <f t="shared" si="381"/>
        <v>0</v>
      </c>
      <c r="AP508">
        <f t="shared" si="381"/>
        <v>0</v>
      </c>
      <c r="AQ508">
        <f t="shared" si="381"/>
        <v>0</v>
      </c>
      <c r="AR508">
        <f t="shared" si="381"/>
        <v>0</v>
      </c>
      <c r="AS508">
        <f t="shared" si="381"/>
        <v>0</v>
      </c>
      <c r="AT508">
        <f t="shared" si="381"/>
        <v>0</v>
      </c>
      <c r="AU508">
        <f t="shared" si="381"/>
        <v>0</v>
      </c>
      <c r="AV508">
        <f t="shared" si="381"/>
        <v>0</v>
      </c>
      <c r="AW508">
        <f t="shared" si="381"/>
        <v>0</v>
      </c>
      <c r="AX508">
        <f t="shared" si="381"/>
        <v>0</v>
      </c>
      <c r="AY508">
        <f t="shared" si="381"/>
        <v>0</v>
      </c>
    </row>
  </sheetData>
  <mergeCells count="30"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A269:M269"/>
    <mergeCell ref="K3:L3"/>
    <mergeCell ref="A5:M5"/>
    <mergeCell ref="A29:M29"/>
    <mergeCell ref="A53:M53"/>
    <mergeCell ref="A77:M77"/>
    <mergeCell ref="A125:M125"/>
    <mergeCell ref="A149:M149"/>
    <mergeCell ref="A173:M173"/>
    <mergeCell ref="A197:M197"/>
    <mergeCell ref="A221:M221"/>
    <mergeCell ref="A245:M245"/>
    <mergeCell ref="A461:M461"/>
    <mergeCell ref="A485:M485"/>
    <mergeCell ref="A317:M317"/>
    <mergeCell ref="A341:M341"/>
    <mergeCell ref="A365:M365"/>
    <mergeCell ref="A389:M389"/>
    <mergeCell ref="A413:M413"/>
    <mergeCell ref="A437:M437"/>
  </mergeCells>
  <phoneticPr fontId="1" type="noConversion"/>
  <conditionalFormatting sqref="A5:M508">
    <cfRule type="containsText" dxfId="1" priority="1" stopIfTrue="1" operator="containsText" text=".">
      <formula>NOT(ISERROR(SEARCH(".",A5)))</formula>
    </cfRule>
    <cfRule type="notContainsText" dxfId="0" priority="2" stopIfTrue="1" operator="notContains" text=".">
      <formula>ISERROR(SEARCH(".",A5))</formula>
    </cfRule>
  </conditionalFormatting>
  <pageMargins left="0.94488188976377963" right="0" top="0.59055118110236227" bottom="0.15748031496062992" header="0.31496062992125984" footer="0.15748031496062992"/>
  <pageSetup paperSize="9" scale="70" orientation="landscape" r:id="rId1"/>
  <rowBreaks count="21" manualBreakCount="21">
    <brk id="28" max="16383" man="1"/>
    <brk id="52" max="16383" man="1"/>
    <brk id="76" max="16383" man="1"/>
    <brk id="100" max="16383" man="1"/>
    <brk id="124" max="16383" man="1"/>
    <brk id="148" max="16383" man="1"/>
    <brk id="172" max="16383" man="1"/>
    <brk id="196" max="16383" man="1"/>
    <brk id="220" max="16383" man="1"/>
    <brk id="244" max="16383" man="1"/>
    <brk id="268" max="16383" man="1"/>
    <brk id="292" max="16383" man="1"/>
    <brk id="316" max="16383" man="1"/>
    <brk id="340" max="16383" man="1"/>
    <brk id="364" max="16383" man="1"/>
    <brk id="388" max="16383" man="1"/>
    <brk id="412" max="16383" man="1"/>
    <brk id="436" max="16383" man="1"/>
    <brk id="460" max="16383" man="1"/>
    <brk id="484" max="16383" man="1"/>
    <brk id="5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광섭 신</dc:creator>
  <cp:lastModifiedBy>USER</cp:lastModifiedBy>
  <cp:lastPrinted>2026-09-09T05:33:06Z</cp:lastPrinted>
  <dcterms:created xsi:type="dcterms:W3CDTF">2026-08-21T05:25:24Z</dcterms:created>
  <dcterms:modified xsi:type="dcterms:W3CDTF">2026-09-09T05:35:39Z</dcterms:modified>
</cp:coreProperties>
</file>