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2026김기환\공사\29.[집행]포항원동초등학교 천장개체(가연성마감재개선)공사\3.입찰공고\"/>
    </mc:Choice>
  </mc:AlternateContent>
  <xr:revisionPtr revIDLastSave="0" documentId="13_ncr:1_{08C01679-6ADD-4B75-9BFD-366DFAC8FF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원가계산서" sheetId="3" r:id="rId1"/>
    <sheet name="공종별집계표" sheetId="4" r:id="rId2"/>
    <sheet name="공종별내역서" sheetId="5" r:id="rId3"/>
    <sheet name="일위대가목록" sheetId="6" r:id="rId4"/>
    <sheet name="일위대가" sheetId="7" r:id="rId5"/>
    <sheet name="단가대비표" sheetId="8" r:id="rId6"/>
    <sheet name=" 공사설정 " sheetId="9" r:id="rId7"/>
    <sheet name="Sheet1" sheetId="10" r:id="rId8"/>
  </sheets>
  <definedNames>
    <definedName name="_xlnm.Print_Area" localSheetId="2">공종별내역서!$A$1:$M$133</definedName>
    <definedName name="_xlnm.Print_Area" localSheetId="1">공종별집계표!$A$1:$M$29</definedName>
    <definedName name="_xlnm.Print_Area" localSheetId="5">단가대비표!$A$1:$X$30</definedName>
    <definedName name="_xlnm.Print_Area" localSheetId="4">일위대가!$A$1:$M$42</definedName>
    <definedName name="_xlnm.Print_Area" localSheetId="3">일위대가목록!$A$1:$M$9</definedName>
    <definedName name="_xlnm.Print_Titles" localSheetId="2">공종별내역서!$1:$3</definedName>
    <definedName name="_xlnm.Print_Titles" localSheetId="1">공종별집계표!$1:$4</definedName>
    <definedName name="_xlnm.Print_Titles" localSheetId="5">단가대비표!$1:$4</definedName>
    <definedName name="_xlnm.Print_Titles" localSheetId="0">원가계산서!$1:$3</definedName>
    <definedName name="_xlnm.Print_Titles" localSheetId="4">일위대가!$1:$3</definedName>
    <definedName name="_xlnm.Print_Titles" localSheetId="3">일위대가목록!$1:$3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27" i="8" l="1"/>
  <c r="V26" i="8"/>
  <c r="V25" i="8"/>
  <c r="V24" i="8"/>
  <c r="V23" i="8"/>
  <c r="V22" i="8"/>
  <c r="V6" i="8"/>
  <c r="E15" i="3" l="1"/>
  <c r="E14" i="3"/>
  <c r="E17" i="3" s="1"/>
  <c r="E9" i="3"/>
  <c r="E10" i="3" s="1"/>
  <c r="E12" i="3" l="1"/>
  <c r="E23" i="3"/>
  <c r="E22" i="3"/>
  <c r="E13" i="3"/>
  <c r="E7" i="3" l="1"/>
  <c r="E21" i="3" l="1"/>
  <c r="E16" i="3"/>
  <c r="E19" i="3"/>
  <c r="E18" i="3"/>
  <c r="E20" i="3"/>
  <c r="E24" i="3" l="1"/>
  <c r="E25" i="3" l="1"/>
  <c r="E26" i="3" l="1"/>
  <c r="E30" i="3" s="1"/>
  <c r="E31" i="3" l="1"/>
  <c r="E32" i="3" s="1"/>
  <c r="E33" i="3" s="1"/>
</calcChain>
</file>

<file path=xl/sharedStrings.xml><?xml version="1.0" encoding="utf-8"?>
<sst xmlns="http://schemas.openxmlformats.org/spreadsheetml/2006/main" count="1521" uniqueCount="408">
  <si>
    <t>5A12656BF77520DA3491C36D71BB895AC515774B795C16847553B573E8320CDFBE4F</t>
  </si>
  <si>
    <t>5A1365D77C7E7011145B43B57FF0E9A65D3B85F1607CC13B04347386757A15504B42BE</t>
  </si>
  <si>
    <t>5A12656BF77520DA3491C36D71BB8A5D18B59A8C773B3124B543F47A5E5FE783F20128</t>
  </si>
  <si>
    <t>5A1365D77C7E7011145B43B57FF0E9A65D3B85F1607CC13B043473867727EFE757BCF7</t>
  </si>
  <si>
    <t>5A1365D77C7E7011145B43B57FF0E9A65D3B85F1607CC13B043473867727EFE757B39D</t>
  </si>
  <si>
    <t>시간당 작업사이클</t>
  </si>
  <si>
    <t>5A12656BF77520DA3491C36D71BB8B5AC515774B795C16847553B573E8320CDFBDA6</t>
  </si>
  <si>
    <t>5A1365D77C7E7011145B43B57FF0E9A65D3B85F1607CC13B0434738676179BC4CBD379</t>
  </si>
  <si>
    <t>5A1365D77C7E7011145B43B57FF0E9A65D3B85F1607CC13B043473867727EFE757B1E1</t>
  </si>
  <si>
    <t>01025A5225A98976AF70344F03CA75D3AE2ACDE823</t>
  </si>
  <si>
    <t>01025A5225A98976AF70344F03CA75D289CE99045E</t>
  </si>
  <si>
    <t>01025A5225A98976AF70344F03CA75D289CE9903B8</t>
  </si>
  <si>
    <t>5D18B59A8C773B3124B543F47A5E5FE783F20128</t>
  </si>
  <si>
    <t>01025A5225A98976AF70344F03CA75D3AE2ACB38DE</t>
  </si>
  <si>
    <t>0101035A5225A98976AF70344F03CA75D289CE990188</t>
  </si>
  <si>
    <t>0101025D3B85F16F7B3344F4F983327C8CC6E12BDE8A</t>
  </si>
  <si>
    <t>0101025D3B85F16F7B3344F4F983327C8CC6E12BDE89</t>
  </si>
  <si>
    <t>0101025D3B85F16F7B3344F4F983327C8CC6E12BDE8B</t>
  </si>
  <si>
    <t>0101035A5225A98976AF70344F03CA75D289CE990189</t>
  </si>
  <si>
    <t>0101025D3B85F16F7B3344F4F983327C8CC6E12BDE88</t>
  </si>
  <si>
    <t>0101045D18B59A8C773B3124B543F47B7FD347C21907</t>
  </si>
  <si>
    <t>5A1365D77C7E7011145B43B57FF0E9A65A1365D77C7E7011145B4399717FC3</t>
  </si>
  <si>
    <t>5A1365D77C7E7011145B43B57FF0E9A6</t>
  </si>
  <si>
    <t>도      급      액</t>
  </si>
  <si>
    <t>작  업  부  산  물</t>
  </si>
  <si>
    <t>포항원동초등학교천정개체공사</t>
  </si>
  <si>
    <t>노무비 * 1.01%</t>
  </si>
  <si>
    <t>원가계산서 연결금액</t>
  </si>
  <si>
    <t>단 가 대 비 표</t>
  </si>
  <si>
    <t>비계안정장치, 바퀴</t>
  </si>
  <si>
    <t>건축물 현장정리</t>
  </si>
  <si>
    <t>1회 사이클시간</t>
  </si>
  <si>
    <t>높이 4m, 3개월</t>
  </si>
  <si>
    <t>규      격</t>
  </si>
  <si>
    <t>국민  건강  보험료</t>
  </si>
  <si>
    <t>노인장기요양보험료</t>
  </si>
  <si>
    <t>금      액</t>
  </si>
  <si>
    <t>강관 조립말비계(이동식)설치 및 해체  높이 4m, 노무비  대     ( 호표 6 )</t>
  </si>
  <si>
    <t>강관 조립말비계(이동식)설치 및 해체  높이 4m, 3개월  대     ( 호표 1 )</t>
  </si>
  <si>
    <t>5A1365D2FF72B008B4DD33627BCF825AC515774B795C16847553B573E8320CDFBE4F</t>
  </si>
  <si>
    <t>5A1365D77C7E7011145B4399717FC35AC515774B795C16847553B573E8320CDFBE4F</t>
  </si>
  <si>
    <t>5A1365D77C7E7011145B43B57FF0E9A65D3B85F1607CC13B043473867727EFE757BD94</t>
  </si>
  <si>
    <t>5A12656BF77520DA3491C36D71BB8A5AC515774B795C16847553B573E8320CDFBDA6</t>
  </si>
  <si>
    <t>5A1365D77C7E7011145B43B57FF0E9A65D3B85F1607CC13B043473867727EFE757BCF2</t>
  </si>
  <si>
    <t>5A1365D77C7E7011145B43B57FF0E9A65D3B85F1607CC13B043473867727EFE757B393</t>
  </si>
  <si>
    <t>5A1365D77C7E7011145B43B57FF0E9A65D3B85F1607CC13B043473867727EFE757BCF6</t>
  </si>
  <si>
    <t>5A1365D77C7E7011145B43B57FF0E9A65D3B85F1607CC13B043473867727EFE757BD93</t>
  </si>
  <si>
    <t>5A12656BF77520DA3491C36D71BB8B5AC515774B795C16847553B573E8320CDFBE4F</t>
  </si>
  <si>
    <t>5A12656BF77520DA3491C36D71BB895AC515774B795C16847553B573E8320CDFBDA6</t>
  </si>
  <si>
    <t>5A1365D77C7E7011145B4399717FC35AC515774B795C16847553B573E8320CDFBE4B</t>
  </si>
  <si>
    <t>5A12656BF77520DA3491C36D71BB8A5AC515774B795C16847553B573E8320CDFBE4F</t>
  </si>
  <si>
    <t>5A1365D77C7E7011145B43B57FF0E9A65D3B85F1607CC13B043473867727EFE757BD95</t>
  </si>
  <si>
    <t>작업설, 부산물(△)</t>
  </si>
  <si>
    <t>품      명</t>
  </si>
  <si>
    <t>일위대가내역소수점처리</t>
  </si>
  <si>
    <t>비계안정장치, 쟈키</t>
  </si>
  <si>
    <t>공 종 별 집 계 표</t>
  </si>
  <si>
    <t>외    자    재</t>
  </si>
  <si>
    <t>비        목</t>
  </si>
  <si>
    <t>경        비</t>
  </si>
  <si>
    <t>공급가액 * 10%</t>
  </si>
  <si>
    <t>비계안정장치, 클램프, 48mm</t>
  </si>
  <si>
    <t>(매립지반입대상 폐기물 포함)</t>
  </si>
  <si>
    <t>순   공   사   원   가</t>
  </si>
  <si>
    <t>건설기계대여금지급보증서발급수수료</t>
  </si>
  <si>
    <t>경              비</t>
  </si>
  <si>
    <t>비계안정장치, 손잡이, 1829mm</t>
  </si>
  <si>
    <t xml:space="preserve"> [ 합          계 ]</t>
  </si>
  <si>
    <t>(재료비+직노+관급)*3.11%</t>
  </si>
  <si>
    <t>15*30*15mm,시공비포함</t>
  </si>
  <si>
    <t>이              윤</t>
  </si>
  <si>
    <t>이 Sheet는 수정하지 마십시요</t>
  </si>
  <si>
    <t>비계안정장치, 이음철물, 연결핀</t>
  </si>
  <si>
    <t>XXXX-XXXX-XXXXXXXXX</t>
  </si>
  <si>
    <t>(재료비+직노+경비) * 0.3%</t>
  </si>
  <si>
    <t>[ 합           계 ]</t>
  </si>
  <si>
    <t>구        성        비</t>
  </si>
  <si>
    <t>비계안정장치, 손잡이, 1229mm</t>
  </si>
  <si>
    <t>[ 소          계 ]</t>
  </si>
  <si>
    <t>(재료비+직노+경비) * 0.07%</t>
  </si>
  <si>
    <t>JUK3</t>
  </si>
  <si>
    <t>JUK11</t>
  </si>
  <si>
    <t>JUK16</t>
  </si>
  <si>
    <t>TOTAL</t>
  </si>
  <si>
    <t>호표 1</t>
  </si>
  <si>
    <t>일위대가</t>
  </si>
  <si>
    <t>JUK10</t>
  </si>
  <si>
    <t>재  료  비</t>
  </si>
  <si>
    <t>인력품의 2%</t>
  </si>
  <si>
    <t>자재 17</t>
  </si>
  <si>
    <t>JUK12</t>
  </si>
  <si>
    <t>코  드</t>
  </si>
  <si>
    <t>JUK7</t>
  </si>
  <si>
    <t>JUK15</t>
  </si>
  <si>
    <t>3)해체공사</t>
  </si>
  <si>
    <t>JUK13</t>
  </si>
  <si>
    <t>손료저장</t>
  </si>
  <si>
    <t>JUK1</t>
  </si>
  <si>
    <t>호표 3</t>
  </si>
  <si>
    <t>조사가격2</t>
  </si>
  <si>
    <t>노임 2</t>
  </si>
  <si>
    <t>HAL3</t>
  </si>
  <si>
    <t>일반공사 직종</t>
  </si>
  <si>
    <t>JUK6</t>
  </si>
  <si>
    <t>비  고</t>
  </si>
  <si>
    <t>0102</t>
  </si>
  <si>
    <t>JUK5</t>
  </si>
  <si>
    <t>공종레벨</t>
  </si>
  <si>
    <t>단  가</t>
  </si>
  <si>
    <t>호표 4</t>
  </si>
  <si>
    <t>JUK9</t>
  </si>
  <si>
    <t>기구타공비</t>
  </si>
  <si>
    <t>일위대가+자재</t>
  </si>
  <si>
    <t>혼합건설폐기물</t>
  </si>
  <si>
    <t>공종코드</t>
  </si>
  <si>
    <t>JUK8</t>
  </si>
  <si>
    <t>JUK19</t>
  </si>
  <si>
    <t>고유번호</t>
  </si>
  <si>
    <t>손료적용</t>
  </si>
  <si>
    <t>010104</t>
  </si>
  <si>
    <t>노  무  비</t>
  </si>
  <si>
    <t>품목코드</t>
  </si>
  <si>
    <t>자재 9</t>
  </si>
  <si>
    <t>010101</t>
  </si>
  <si>
    <t>자재구분</t>
  </si>
  <si>
    <t>JUK17</t>
  </si>
  <si>
    <t>금  액</t>
  </si>
  <si>
    <t>JUK4</t>
  </si>
  <si>
    <t>공종소계</t>
  </si>
  <si>
    <t>상위공종</t>
  </si>
  <si>
    <t>JUK14</t>
  </si>
  <si>
    <t>공종구분</t>
  </si>
  <si>
    <t>재 료 비</t>
  </si>
  <si>
    <t>자재 6</t>
  </si>
  <si>
    <t>소수점처리</t>
  </si>
  <si>
    <t>호표 2</t>
  </si>
  <si>
    <t>리모델링</t>
  </si>
  <si>
    <t>010102</t>
  </si>
  <si>
    <t>조달청가격</t>
  </si>
  <si>
    <t>품목구분</t>
  </si>
  <si>
    <t>JUK2</t>
  </si>
  <si>
    <t>자재 14</t>
  </si>
  <si>
    <t>....</t>
  </si>
  <si>
    <t>노임 1</t>
  </si>
  <si>
    <t>최저가대상공사</t>
  </si>
  <si>
    <t>자재 15</t>
  </si>
  <si>
    <t>현장설치도</t>
  </si>
  <si>
    <t>자재 5</t>
  </si>
  <si>
    <t>폐합성수지</t>
  </si>
  <si>
    <t>장비일위</t>
  </si>
  <si>
    <t>품셈개요</t>
  </si>
  <si>
    <t>자재 21</t>
  </si>
  <si>
    <t>자재 12</t>
  </si>
  <si>
    <t>내선전공</t>
  </si>
  <si>
    <t>유통물가</t>
  </si>
  <si>
    <t>.....</t>
  </si>
  <si>
    <t>노임 3</t>
  </si>
  <si>
    <t>자재 11</t>
  </si>
  <si>
    <t>자재 7</t>
  </si>
  <si>
    <t>자재 19</t>
  </si>
  <si>
    <t>자재 20</t>
  </si>
  <si>
    <t>할증저장</t>
  </si>
  <si>
    <t>자재 16</t>
  </si>
  <si>
    <t>합    계</t>
  </si>
  <si>
    <t>자재 8</t>
  </si>
  <si>
    <t>품목코드형식</t>
  </si>
  <si>
    <t>자재 13</t>
  </si>
  <si>
    <t>폐기물처리비</t>
  </si>
  <si>
    <t>호표 6</t>
  </si>
  <si>
    <t>번  호</t>
  </si>
  <si>
    <t>자재 1</t>
  </si>
  <si>
    <t>자재 10</t>
  </si>
  <si>
    <t>자재 23</t>
  </si>
  <si>
    <t>자재 3</t>
  </si>
  <si>
    <t>할증적용</t>
  </si>
  <si>
    <t>자재 2</t>
  </si>
  <si>
    <t>보통인부</t>
  </si>
  <si>
    <t>HAL1</t>
  </si>
  <si>
    <t>확정내역</t>
  </si>
  <si>
    <t>노임계수</t>
  </si>
  <si>
    <t>자재 22</t>
  </si>
  <si>
    <t>자재 18</t>
  </si>
  <si>
    <t>건축물 현장정리  리모델링  M2     ( 호표 2 )</t>
  </si>
  <si>
    <t>5A12656BF77520DA3491C36D71BB8B</t>
  </si>
  <si>
    <t>5A12656BF77520DA3491C36D71BB8A</t>
  </si>
  <si>
    <t>5A12656BF77520DA3491C36D71BB89</t>
  </si>
  <si>
    <t>5A1365D2FF72B008B4DD33627BCF82</t>
  </si>
  <si>
    <t>[ 포항원동초등학교 천장개체(가연성마감재개선)공사 ]</t>
  </si>
  <si>
    <t>5A1365D77C7E7011145B4399717FC3</t>
  </si>
  <si>
    <t>공사명 :포항원동초등학교 천장개체(가연성마감재개선)공사</t>
  </si>
  <si>
    <t>경량철골천정틀 해체    M2     ( 호표 3 )</t>
  </si>
  <si>
    <t>AL스판드럴천정재 철거    M2     ( 호표 5 )</t>
  </si>
  <si>
    <t>AL스판드럴천정재 철거</t>
  </si>
  <si>
    <t>15톤 덤프트럭, 30km</t>
  </si>
  <si>
    <t>(재료비+노무비) * 5%</t>
  </si>
  <si>
    <t>기   타    경   비</t>
  </si>
  <si>
    <t>총   공   사    비</t>
  </si>
  <si>
    <t>직접노무비 * 4.75%</t>
  </si>
  <si>
    <t>노무비 * 0.006%</t>
  </si>
  <si>
    <t>철강설, 고철, 작업설부산물</t>
  </si>
  <si>
    <t>일  반  관  리  비</t>
  </si>
  <si>
    <t>환  경  보  전  비</t>
  </si>
  <si>
    <t>폐 기 물  처 리 비</t>
  </si>
  <si>
    <t>간  접  재  료  비</t>
  </si>
  <si>
    <t>직접노무비 * 3.595%</t>
  </si>
  <si>
    <t>비계안정장치, 손잡이기둥</t>
  </si>
  <si>
    <t>부  가  가  치  세</t>
  </si>
  <si>
    <t>간  접  노  무  비</t>
  </si>
  <si>
    <t>16톤 암롤트럭, 30km</t>
  </si>
  <si>
    <t>건강보험료 * 13.14%</t>
  </si>
  <si>
    <t>직  접  노  무  비</t>
  </si>
  <si>
    <t>임 금 채 권 부 담 금</t>
  </si>
  <si>
    <t>1/8*16/12*25/20</t>
  </si>
  <si>
    <t>고  용  보  험  료</t>
  </si>
  <si>
    <t>공   급    가   액</t>
  </si>
  <si>
    <t>공 사 원 가 계 산 서</t>
  </si>
  <si>
    <t>직  접  재  료  비</t>
  </si>
  <si>
    <t>직접노무비 * 17.5%</t>
  </si>
  <si>
    <t>불연금속천장재(틀포함)</t>
  </si>
  <si>
    <t>산  재  보  험  료</t>
  </si>
  <si>
    <t>폐합성수지 상차비</t>
  </si>
  <si>
    <t>1)가설공사</t>
  </si>
  <si>
    <t>경비단가적용</t>
  </si>
  <si>
    <t>1.건축공사</t>
  </si>
  <si>
    <t>단가 순서</t>
  </si>
  <si>
    <t>JUK20</t>
  </si>
  <si>
    <t>시간당작업량</t>
  </si>
  <si>
    <t>JUK18</t>
  </si>
  <si>
    <t>공종구분명</t>
  </si>
  <si>
    <t>전문공사</t>
  </si>
  <si>
    <t>자재단가적용</t>
  </si>
  <si>
    <t>조사가격1</t>
  </si>
  <si>
    <t>공사구분</t>
  </si>
  <si>
    <t>HAL2</t>
  </si>
  <si>
    <t>010103</t>
  </si>
  <si>
    <t>4)작업부산물</t>
  </si>
  <si>
    <t>할증체크</t>
  </si>
  <si>
    <t>계 * 8%</t>
  </si>
  <si>
    <t>수집상차도</t>
  </si>
  <si>
    <t>거래가격</t>
  </si>
  <si>
    <t>합계 제외</t>
  </si>
  <si>
    <t>일반변수</t>
  </si>
  <si>
    <t>비계안정장치</t>
  </si>
  <si>
    <t>호표 5</t>
  </si>
  <si>
    <t>노임구분</t>
  </si>
  <si>
    <t>불연금속천장재</t>
  </si>
  <si>
    <t>노 무 비</t>
  </si>
  <si>
    <t>PAGE</t>
  </si>
  <si>
    <t>TTTTT</t>
  </si>
  <si>
    <t>자재 4</t>
  </si>
  <si>
    <t>경    비</t>
  </si>
  <si>
    <t>원가비목코드</t>
  </si>
  <si>
    <t>0101</t>
  </si>
  <si>
    <t>공종+자재</t>
  </si>
  <si>
    <t>적용단가</t>
  </si>
  <si>
    <t>2)금속공사</t>
  </si>
  <si>
    <t>잡재료</t>
  </si>
  <si>
    <t>CS</t>
  </si>
  <si>
    <t>A</t>
  </si>
  <si>
    <t>I</t>
  </si>
  <si>
    <t>B</t>
  </si>
  <si>
    <t>C6</t>
  </si>
  <si>
    <t>단위</t>
  </si>
  <si>
    <t>C7</t>
  </si>
  <si>
    <t>A2</t>
  </si>
  <si>
    <t>D</t>
  </si>
  <si>
    <t>J</t>
  </si>
  <si>
    <t>내장공</t>
  </si>
  <si>
    <t>B2</t>
  </si>
  <si>
    <t>비계공</t>
  </si>
  <si>
    <t>장</t>
  </si>
  <si>
    <t>A3</t>
  </si>
  <si>
    <t>계</t>
  </si>
  <si>
    <t>BS</t>
  </si>
  <si>
    <t>CB</t>
  </si>
  <si>
    <t>G</t>
  </si>
  <si>
    <t>C</t>
  </si>
  <si>
    <t>AS</t>
  </si>
  <si>
    <t>개</t>
  </si>
  <si>
    <t>A1</t>
  </si>
  <si>
    <t>M2</t>
  </si>
  <si>
    <t>CL</t>
  </si>
  <si>
    <t>C4</t>
  </si>
  <si>
    <t>일위</t>
  </si>
  <si>
    <t>C5</t>
  </si>
  <si>
    <t>CK</t>
  </si>
  <si>
    <t>CN</t>
  </si>
  <si>
    <t>DB</t>
  </si>
  <si>
    <t>H</t>
  </si>
  <si>
    <t>C2</t>
  </si>
  <si>
    <t>...</t>
  </si>
  <si>
    <t>D4</t>
  </si>
  <si>
    <t>단가명</t>
  </si>
  <si>
    <t/>
  </si>
  <si>
    <t>설정</t>
  </si>
  <si>
    <t>01</t>
  </si>
  <si>
    <t>D2</t>
  </si>
  <si>
    <t>타이틀</t>
  </si>
  <si>
    <t>환율</t>
  </si>
  <si>
    <t>C1</t>
  </si>
  <si>
    <t>E</t>
  </si>
  <si>
    <t>코드</t>
  </si>
  <si>
    <t>S1</t>
  </si>
  <si>
    <t>CM</t>
  </si>
  <si>
    <t>R</t>
  </si>
  <si>
    <t>S2</t>
  </si>
  <si>
    <t>D1</t>
  </si>
  <si>
    <t>DH</t>
  </si>
  <si>
    <t>원내역</t>
  </si>
  <si>
    <t>대</t>
  </si>
  <si>
    <t>DJ</t>
  </si>
  <si>
    <t>식</t>
  </si>
  <si>
    <t>M</t>
  </si>
  <si>
    <t>변수</t>
  </si>
  <si>
    <t>할증율</t>
  </si>
  <si>
    <t>할증</t>
  </si>
  <si>
    <t>D9</t>
  </si>
  <si>
    <t>CH</t>
  </si>
  <si>
    <t>TON</t>
  </si>
  <si>
    <t>B1</t>
  </si>
  <si>
    <t>CA</t>
  </si>
  <si>
    <t>규격</t>
  </si>
  <si>
    <t>D3</t>
  </si>
  <si>
    <t>CG</t>
  </si>
  <si>
    <t>자재</t>
  </si>
  <si>
    <t>철강설</t>
  </si>
  <si>
    <t>F</t>
  </si>
  <si>
    <t>홀</t>
  </si>
  <si>
    <t>적용율</t>
  </si>
  <si>
    <t>T</t>
  </si>
  <si>
    <t>kg</t>
  </si>
  <si>
    <t>단산</t>
  </si>
  <si>
    <t>수량</t>
  </si>
  <si>
    <t>인</t>
  </si>
  <si>
    <t>5A5225A98976AF70344F03CA75D289CE990188</t>
  </si>
  <si>
    <t>5A5225A98976AF70344F03CA75D289CE9903B8</t>
  </si>
  <si>
    <t>5A5225A98976AF70344F03CA75D3AE2ACDE823</t>
  </si>
  <si>
    <t>5AC515774B795C16847553B573E8320CDFBE4B</t>
  </si>
  <si>
    <t>5D3B85F1607CC13B043473867727EFE757B1E1</t>
  </si>
  <si>
    <t>5D18B59A8C773B3124B543F47B7FD347C21907</t>
  </si>
  <si>
    <t>5D3B85F16F7B3344F4F983327C8CC6E12BDE88</t>
  </si>
  <si>
    <t>5D3B85F1607CC13B043473867727EFE757BD94</t>
  </si>
  <si>
    <t>5D3B85F1607CC13B043473867727EFE757BCF6</t>
  </si>
  <si>
    <t>5D3B85F1607CC13B043473867727EFE757BCF7</t>
  </si>
  <si>
    <t>0101035A12656BF77520DA3491C36D71BB8A</t>
  </si>
  <si>
    <t>5A5225A98976AF70344F03CA75D289CE99045E</t>
  </si>
  <si>
    <t>5D3B85F1607CC13B043473867727EFE757B393</t>
  </si>
  <si>
    <t>0101015A1365D2FF72B008B4DD33627BCF82</t>
  </si>
  <si>
    <t>0101035A12656BF77520DA3491C36D71BB8B</t>
  </si>
  <si>
    <t>5D3B85F1607CC13B043473867727EFE757BCF2</t>
  </si>
  <si>
    <t>0101015A1365D77C7E7011145B43B57FF0E9A6</t>
  </si>
  <si>
    <t>5AC515774B795C16847553B573E8320CDFBE4F</t>
  </si>
  <si>
    <t>5D3B85F1607CC13B043473867727EFE757B39D</t>
  </si>
  <si>
    <t>5A5225A98976AF70344F03CA75D3AE2ACB38DE</t>
  </si>
  <si>
    <t>5D3B85F1607CC13B043473867727EFE757BD93</t>
  </si>
  <si>
    <t>5D3B85F1607CC13B04347386757A15504B42BE</t>
  </si>
  <si>
    <t>5D3B85F16F7B3344F4F983327C8CC6E12BDE89</t>
  </si>
  <si>
    <t>5AC515774B795C16847553B573E8320CDFBDA6</t>
  </si>
  <si>
    <t>5D3B85F1607CC13B043473867727EFE757BD95</t>
  </si>
  <si>
    <t>5A5225A98976AF70344F03CA75D289CE990189</t>
  </si>
  <si>
    <t>5D3B85F16F7B3344F4F983327C8CC6E12BDE8B</t>
  </si>
  <si>
    <t>0101035A12656BF77520DA3491C36D71BB89</t>
  </si>
  <si>
    <t>5D3B85F1607CC13B0434738676179BC4CBD379</t>
  </si>
  <si>
    <t>5D3B85F16F7B3344F4F983327C8CC6E12BDE8A</t>
  </si>
  <si>
    <t>비계안정장치, 발판, 40*200*2000</t>
  </si>
  <si>
    <t>강관 조립말비계(이동식)설치 및 해체</t>
  </si>
  <si>
    <t>비계안정장치, 수평띠장, 1829mm</t>
  </si>
  <si>
    <t>(재료비+직노+경비) * 0.081%</t>
  </si>
  <si>
    <t>내역,일위대가 품명,규격,단위 따로적용</t>
  </si>
  <si>
    <t>(노무비+경비+일반관리비) * 15%</t>
  </si>
  <si>
    <t>비계안정장치, 가새, 1.2*1.9m</t>
  </si>
  <si>
    <t>불연내진내풍암,600*600*0.4T(무공)</t>
  </si>
  <si>
    <t>불연내진내풍압,600*600*0.4T(무공)</t>
  </si>
  <si>
    <t>비계안정장치, 비계기본틀, 기둥, 1.2*1.7m</t>
  </si>
  <si>
    <t>천정마감재 철거    M2     ( 호표 4 )</t>
  </si>
  <si>
    <t>그 밖의 건설폐기물에 가연성 5% 이하 혼합</t>
  </si>
  <si>
    <t>노무비 할증 계수</t>
  </si>
  <si>
    <t>시간당 노임산출 계수</t>
  </si>
  <si>
    <t>경량철골천정틀 해체</t>
  </si>
  <si>
    <t>노   무   비</t>
  </si>
  <si>
    <t>재   료   비</t>
  </si>
  <si>
    <t>내역금액소수점처리</t>
  </si>
  <si>
    <t>경비 할증 계수</t>
  </si>
  <si>
    <t>사 급 자 재 비</t>
  </si>
  <si>
    <t>노무비 * 0.09%</t>
  </si>
  <si>
    <t>혼합건설폐기물 상차비</t>
  </si>
  <si>
    <t>노무비 * 3.56%</t>
  </si>
  <si>
    <t>합      계</t>
  </si>
  <si>
    <t>높이 4m, 노무비</t>
  </si>
  <si>
    <t>경      비</t>
  </si>
  <si>
    <t>2.폐기물처리비</t>
  </si>
  <si>
    <t>건설폐재류 운반비</t>
  </si>
  <si>
    <t>비      고</t>
  </si>
  <si>
    <t>혼합건설폐기물 운반비</t>
  </si>
  <si>
    <t>이탈방지ALㄷ몰딩</t>
  </si>
  <si>
    <t>천정마감재 철거</t>
  </si>
  <si>
    <t>내역단가 소수점처리</t>
  </si>
  <si>
    <t>작 업 부 산 물</t>
  </si>
  <si>
    <t>폐합성수지 운반비</t>
  </si>
  <si>
    <t>일 위 대 가 목 록</t>
  </si>
  <si>
    <t>하도급지급보증수수료</t>
  </si>
  <si>
    <t>재료비 할증 계수</t>
  </si>
  <si>
    <t>산업안전보건관리비</t>
  </si>
  <si>
    <t>운    반    비</t>
  </si>
  <si>
    <t>관 급 자 재 비</t>
  </si>
  <si>
    <t>국민  연금  보험료</t>
  </si>
  <si>
    <t>석  면  분  담  금</t>
    <phoneticPr fontId="5" type="noConversion"/>
  </si>
  <si>
    <t>금액 :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</si>
</sst>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#,###"/>
    <numFmt numFmtId="177" formatCode="#,##0.00#"/>
    <numFmt numFmtId="178" formatCode="#,##0.0"/>
    <numFmt numFmtId="179" formatCode="#,##0.00#;\-#,##0.00#;#"/>
    <numFmt numFmtId="180" formatCode="#,##0.0;\-#,##0.0;###"/>
  </numFmts>
  <fonts count="6" x14ac:knownFonts="1">
    <font>
      <sz val="11"/>
      <color rgb="FF000000"/>
      <name val="맑은 고딕"/>
    </font>
    <font>
      <sz val="12"/>
      <color rgb="FF000000"/>
      <name val="바탕체"/>
      <family val="1"/>
      <charset val="129"/>
    </font>
    <font>
      <b/>
      <u/>
      <sz val="16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/>
      <bottom/>
      <diagonal/>
    </border>
    <border>
      <left style="thin">
        <color auto="1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180" fontId="1" fillId="0" borderId="0"/>
  </cellStyleXfs>
  <cellXfs count="43">
    <xf numFmtId="0" fontId="0" fillId="0" borderId="0" xfId="0" applyNumberFormat="1">
      <alignment vertical="center"/>
    </xf>
    <xf numFmtId="0" fontId="0" fillId="0" borderId="0" xfId="0" quotePrefix="1" applyNumberFormat="1">
      <alignment vertical="center"/>
    </xf>
    <xf numFmtId="0" fontId="2" fillId="0" borderId="0" xfId="0" quotePrefix="1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0" borderId="1" xfId="0" applyNumberFormat="1" applyFont="1" applyBorder="1">
      <alignment vertical="center"/>
    </xf>
    <xf numFmtId="0" fontId="0" fillId="0" borderId="2" xfId="0" applyNumberFormat="1" applyFont="1" applyBorder="1">
      <alignment vertical="center"/>
    </xf>
    <xf numFmtId="0" fontId="3" fillId="0" borderId="3" xfId="0" quotePrefix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3" xfId="0" quotePrefix="1" applyNumberFormat="1" applyFont="1" applyBorder="1" applyAlignment="1">
      <alignment horizontal="center" vertical="center" wrapText="1"/>
    </xf>
    <xf numFmtId="0" fontId="0" fillId="0" borderId="3" xfId="0" quotePrefix="1" applyNumberFormat="1" applyFont="1" applyBorder="1" applyAlignment="1">
      <alignment vertical="center" wrapText="1"/>
    </xf>
    <xf numFmtId="0" fontId="0" fillId="0" borderId="3" xfId="0" applyNumberFormat="1" applyFont="1" applyBorder="1" applyAlignment="1">
      <alignment vertical="center" wrapText="1"/>
    </xf>
    <xf numFmtId="176" fontId="0" fillId="0" borderId="3" xfId="0" applyNumberFormat="1" applyFon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applyNumberFormat="1" applyBorder="1">
      <alignment vertical="center"/>
    </xf>
    <xf numFmtId="0" fontId="0" fillId="0" borderId="5" xfId="0" applyNumberFormat="1" applyBorder="1">
      <alignment vertical="center"/>
    </xf>
    <xf numFmtId="0" fontId="0" fillId="0" borderId="6" xfId="0" applyNumberFormat="1" applyFont="1" applyBorder="1">
      <alignment vertical="center"/>
    </xf>
    <xf numFmtId="0" fontId="0" fillId="0" borderId="7" xfId="0" applyNumberFormat="1" applyFont="1" applyBorder="1">
      <alignment vertical="center"/>
    </xf>
    <xf numFmtId="0" fontId="0" fillId="0" borderId="3" xfId="0" quotePrefix="1" applyNumberFormat="1" applyFont="1" applyBorder="1" applyAlignment="1">
      <alignment vertical="center" wrapText="1"/>
    </xf>
    <xf numFmtId="0" fontId="0" fillId="0" borderId="3" xfId="0" applyNumberFormat="1" applyFont="1" applyBorder="1" applyAlignment="1">
      <alignment vertical="center" wrapText="1"/>
    </xf>
    <xf numFmtId="177" fontId="0" fillId="0" borderId="6" xfId="0" applyNumberFormat="1" applyFont="1" applyBorder="1">
      <alignment vertical="center"/>
    </xf>
    <xf numFmtId="177" fontId="0" fillId="0" borderId="3" xfId="0" applyNumberFormat="1" applyFont="1" applyBorder="1" applyAlignment="1">
      <alignment vertical="center" wrapText="1"/>
    </xf>
    <xf numFmtId="178" fontId="0" fillId="0" borderId="3" xfId="0" applyNumberFormat="1" applyFont="1" applyBorder="1" applyAlignment="1">
      <alignment vertical="center" wrapText="1"/>
    </xf>
    <xf numFmtId="178" fontId="0" fillId="0" borderId="6" xfId="0" applyNumberFormat="1" applyFont="1" applyBorder="1">
      <alignment vertical="center"/>
    </xf>
    <xf numFmtId="178" fontId="0" fillId="0" borderId="3" xfId="0" applyNumberFormat="1" applyFont="1" applyBorder="1" applyAlignment="1">
      <alignment vertical="center" wrapText="1"/>
    </xf>
    <xf numFmtId="179" fontId="0" fillId="0" borderId="3" xfId="0" quotePrefix="1" applyNumberFormat="1" applyBorder="1" applyAlignment="1">
      <alignment vertical="center" wrapText="1"/>
    </xf>
    <xf numFmtId="179" fontId="0" fillId="0" borderId="3" xfId="0" applyNumberFormat="1" applyFont="1" applyBorder="1" applyAlignment="1">
      <alignment vertical="center" wrapText="1"/>
    </xf>
    <xf numFmtId="179" fontId="0" fillId="0" borderId="0" xfId="0" applyNumberFormat="1">
      <alignment vertical="center"/>
    </xf>
    <xf numFmtId="0" fontId="0" fillId="0" borderId="3" xfId="0" quotePrefix="1" applyNumberFormat="1" applyFont="1" applyBorder="1" applyAlignment="1">
      <alignment horizontal="center" vertical="center" wrapText="1"/>
    </xf>
    <xf numFmtId="0" fontId="0" fillId="0" borderId="4" xfId="0" quotePrefix="1" applyNumberFormat="1" applyFont="1" applyBorder="1">
      <alignment vertical="center"/>
    </xf>
    <xf numFmtId="0" fontId="0" fillId="0" borderId="1" xfId="0" quotePrefix="1" applyNumberFormat="1" applyFont="1" applyBorder="1">
      <alignment vertical="center"/>
    </xf>
    <xf numFmtId="0" fontId="0" fillId="0" borderId="3" xfId="0" quotePrefix="1" applyNumberFormat="1" applyFont="1" applyBorder="1" applyAlignment="1">
      <alignment vertical="center" wrapText="1"/>
    </xf>
    <xf numFmtId="0" fontId="0" fillId="0" borderId="3" xfId="0" applyNumberFormat="1" applyFont="1" applyBorder="1" applyAlignment="1">
      <alignment vertical="center" wrapText="1"/>
    </xf>
    <xf numFmtId="0" fontId="4" fillId="0" borderId="3" xfId="0" quotePrefix="1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0" fillId="0" borderId="0" xfId="0" quotePrefix="1" applyNumberFormat="1" applyFont="1" applyAlignment="1">
      <alignment vertical="center"/>
    </xf>
    <xf numFmtId="0" fontId="0" fillId="0" borderId="0" xfId="0" quotePrefix="1" applyNumberFormat="1" applyAlignment="1">
      <alignment vertical="center"/>
    </xf>
    <xf numFmtId="0" fontId="0" fillId="0" borderId="0" xfId="0" applyNumberFormat="1" applyAlignment="1">
      <alignment horizontal="right" vertical="center"/>
    </xf>
    <xf numFmtId="0" fontId="0" fillId="0" borderId="3" xfId="0" quotePrefix="1" applyNumberFormat="1" applyFont="1" applyBorder="1" applyAlignment="1">
      <alignment horizontal="center" vertical="center" wrapText="1"/>
    </xf>
    <xf numFmtId="0" fontId="0" fillId="0" borderId="3" xfId="0" quotePrefix="1" applyNumberFormat="1" applyFont="1" applyBorder="1" applyAlignment="1">
      <alignment horizontal="distributed" vertical="center" wrapText="1"/>
    </xf>
    <xf numFmtId="0" fontId="3" fillId="0" borderId="3" xfId="0" quotePrefix="1" applyNumberFormat="1" applyFont="1" applyBorder="1" applyAlignment="1">
      <alignment horizontal="center" vertical="center"/>
    </xf>
    <xf numFmtId="0" fontId="3" fillId="0" borderId="3" xfId="0" quotePrefix="1" applyNumberFormat="1" applyFont="1" applyBorder="1" applyAlignment="1">
      <alignment horizontal="center" vertical="center" wrapText="1"/>
    </xf>
    <xf numFmtId="0" fontId="2" fillId="0" borderId="0" xfId="0" quotePrefix="1" applyNumberFormat="1" applyFont="1" applyAlignment="1">
      <alignment horizontal="center" vertical="center"/>
    </xf>
    <xf numFmtId="0" fontId="4" fillId="0" borderId="0" xfId="0" applyNumberFormat="1" applyFont="1" applyAlignment="1">
      <alignment horizontal="right" vertical="center"/>
    </xf>
  </cellXfs>
  <cellStyles count="3">
    <cellStyle name="콤마 [0]_태전초" xfId="2" xr:uid="{00000000-0005-0000-0000-000000000000}"/>
    <cellStyle name="표준" xfId="0" builtinId="0"/>
    <cellStyle name="표준 2" xfId="1" xr:uid="{00000000-0005-0000-0000-000002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3"/>
  <sheetViews>
    <sheetView tabSelected="1" topLeftCell="B1" zoomScaleNormal="100" zoomScaleSheetLayoutView="100" workbookViewId="0">
      <selection activeCell="K10" sqref="K10"/>
    </sheetView>
  </sheetViews>
  <sheetFormatPr defaultColWidth="9" defaultRowHeight="16.5" x14ac:dyDescent="0.3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 x14ac:dyDescent="0.3">
      <c r="B1" s="33" t="s">
        <v>215</v>
      </c>
      <c r="C1" s="33"/>
      <c r="D1" s="33"/>
      <c r="E1" s="33"/>
      <c r="F1" s="33"/>
      <c r="G1" s="33"/>
    </row>
    <row r="2" spans="1:7" ht="21.95" customHeight="1" x14ac:dyDescent="0.3">
      <c r="B2" s="34" t="s">
        <v>189</v>
      </c>
      <c r="C2" s="35"/>
      <c r="D2" s="35"/>
      <c r="E2" s="35"/>
      <c r="F2" s="42" t="s">
        <v>407</v>
      </c>
      <c r="G2" s="36"/>
    </row>
    <row r="3" spans="1:7" ht="21.95" customHeight="1" x14ac:dyDescent="0.3">
      <c r="B3" s="37" t="s">
        <v>58</v>
      </c>
      <c r="C3" s="37"/>
      <c r="D3" s="37"/>
      <c r="E3" s="27" t="s">
        <v>36</v>
      </c>
      <c r="F3" s="27" t="s">
        <v>76</v>
      </c>
      <c r="G3" s="27" t="s">
        <v>392</v>
      </c>
    </row>
    <row r="4" spans="1:7" ht="21.95" customHeight="1" x14ac:dyDescent="0.3">
      <c r="A4" s="1" t="s">
        <v>279</v>
      </c>
      <c r="B4" s="38" t="s">
        <v>63</v>
      </c>
      <c r="C4" s="38" t="s">
        <v>380</v>
      </c>
      <c r="D4" s="27" t="s">
        <v>216</v>
      </c>
      <c r="E4" s="11"/>
      <c r="F4" s="9" t="s">
        <v>293</v>
      </c>
      <c r="G4" s="9" t="s">
        <v>293</v>
      </c>
    </row>
    <row r="5" spans="1:7" ht="21.95" customHeight="1" x14ac:dyDescent="0.3">
      <c r="A5" s="1" t="s">
        <v>264</v>
      </c>
      <c r="B5" s="38"/>
      <c r="C5" s="38"/>
      <c r="D5" s="27" t="s">
        <v>203</v>
      </c>
      <c r="E5" s="11">
        <v>0</v>
      </c>
      <c r="F5" s="9" t="s">
        <v>293</v>
      </c>
      <c r="G5" s="9" t="s">
        <v>293</v>
      </c>
    </row>
    <row r="6" spans="1:7" ht="21.95" customHeight="1" x14ac:dyDescent="0.3">
      <c r="A6" s="1" t="s">
        <v>271</v>
      </c>
      <c r="B6" s="38"/>
      <c r="C6" s="38"/>
      <c r="D6" s="27" t="s">
        <v>52</v>
      </c>
      <c r="E6" s="11">
        <v>0</v>
      </c>
      <c r="F6" s="9" t="s">
        <v>293</v>
      </c>
      <c r="G6" s="9" t="s">
        <v>293</v>
      </c>
    </row>
    <row r="7" spans="1:7" ht="21.95" customHeight="1" x14ac:dyDescent="0.3">
      <c r="A7" s="1" t="s">
        <v>277</v>
      </c>
      <c r="B7" s="38"/>
      <c r="C7" s="38"/>
      <c r="D7" s="27" t="s">
        <v>78</v>
      </c>
      <c r="E7" s="11">
        <f>TRUNC(E4+E5-E6,0)</f>
        <v>0</v>
      </c>
      <c r="F7" s="9" t="s">
        <v>293</v>
      </c>
      <c r="G7" s="9" t="s">
        <v>293</v>
      </c>
    </row>
    <row r="8" spans="1:7" ht="21.95" customHeight="1" x14ac:dyDescent="0.3">
      <c r="A8" s="1" t="s">
        <v>319</v>
      </c>
      <c r="B8" s="38"/>
      <c r="C8" s="38" t="s">
        <v>379</v>
      </c>
      <c r="D8" s="27" t="s">
        <v>210</v>
      </c>
      <c r="E8" s="11"/>
      <c r="F8" s="9" t="s">
        <v>293</v>
      </c>
      <c r="G8" s="9" t="s">
        <v>293</v>
      </c>
    </row>
    <row r="9" spans="1:7" ht="21.95" customHeight="1" x14ac:dyDescent="0.3">
      <c r="A9" s="1" t="s">
        <v>268</v>
      </c>
      <c r="B9" s="38"/>
      <c r="C9" s="38"/>
      <c r="D9" s="27" t="s">
        <v>207</v>
      </c>
      <c r="E9" s="11">
        <f>TRUNC(E8*0.175,0)</f>
        <v>0</v>
      </c>
      <c r="F9" s="9" t="s">
        <v>217</v>
      </c>
      <c r="G9" s="9" t="s">
        <v>293</v>
      </c>
    </row>
    <row r="10" spans="1:7" ht="21.95" customHeight="1" x14ac:dyDescent="0.3">
      <c r="A10" s="1" t="s">
        <v>273</v>
      </c>
      <c r="B10" s="38"/>
      <c r="C10" s="38"/>
      <c r="D10" s="27" t="s">
        <v>78</v>
      </c>
      <c r="E10" s="11">
        <f>TRUNC(E8+E9,0)</f>
        <v>0</v>
      </c>
      <c r="F10" s="9" t="s">
        <v>293</v>
      </c>
      <c r="G10" s="9" t="s">
        <v>293</v>
      </c>
    </row>
    <row r="11" spans="1:7" ht="21.95" customHeight="1" x14ac:dyDescent="0.3">
      <c r="A11" s="1" t="s">
        <v>289</v>
      </c>
      <c r="B11" s="38"/>
      <c r="C11" s="38" t="s">
        <v>59</v>
      </c>
      <c r="D11" s="27" t="s">
        <v>65</v>
      </c>
      <c r="E11" s="11"/>
      <c r="F11" s="9" t="s">
        <v>293</v>
      </c>
      <c r="G11" s="9" t="s">
        <v>293</v>
      </c>
    </row>
    <row r="12" spans="1:7" ht="21.95" customHeight="1" x14ac:dyDescent="0.3">
      <c r="A12" s="1" t="s">
        <v>282</v>
      </c>
      <c r="B12" s="38"/>
      <c r="C12" s="38"/>
      <c r="D12" s="27" t="s">
        <v>219</v>
      </c>
      <c r="E12" s="11">
        <f>TRUNC(E10*0.0356,0)</f>
        <v>0</v>
      </c>
      <c r="F12" s="9" t="s">
        <v>386</v>
      </c>
      <c r="G12" s="9" t="s">
        <v>293</v>
      </c>
    </row>
    <row r="13" spans="1:7" ht="21.95" customHeight="1" x14ac:dyDescent="0.3">
      <c r="A13" s="1" t="s">
        <v>284</v>
      </c>
      <c r="B13" s="38"/>
      <c r="C13" s="38"/>
      <c r="D13" s="27" t="s">
        <v>213</v>
      </c>
      <c r="E13" s="11">
        <f>TRUNC(E10*0.0101,0)</f>
        <v>0</v>
      </c>
      <c r="F13" s="9" t="s">
        <v>26</v>
      </c>
      <c r="G13" s="9" t="s">
        <v>293</v>
      </c>
    </row>
    <row r="14" spans="1:7" ht="21.95" customHeight="1" x14ac:dyDescent="0.3">
      <c r="A14" s="1" t="s">
        <v>261</v>
      </c>
      <c r="B14" s="38"/>
      <c r="C14" s="38"/>
      <c r="D14" s="27" t="s">
        <v>34</v>
      </c>
      <c r="E14" s="11">
        <f>TRUNC(E8*0.03595,0)</f>
        <v>0</v>
      </c>
      <c r="F14" s="9" t="s">
        <v>204</v>
      </c>
      <c r="G14" s="9" t="s">
        <v>293</v>
      </c>
    </row>
    <row r="15" spans="1:7" ht="21.95" customHeight="1" x14ac:dyDescent="0.3">
      <c r="A15" s="1" t="s">
        <v>263</v>
      </c>
      <c r="B15" s="38"/>
      <c r="C15" s="38"/>
      <c r="D15" s="27" t="s">
        <v>405</v>
      </c>
      <c r="E15" s="11">
        <f>TRUNC(E8*0.0475,0)</f>
        <v>0</v>
      </c>
      <c r="F15" s="9" t="s">
        <v>197</v>
      </c>
      <c r="G15" s="9" t="s">
        <v>293</v>
      </c>
    </row>
    <row r="16" spans="1:7" ht="21.95" customHeight="1" x14ac:dyDescent="0.3">
      <c r="A16" s="1" t="s">
        <v>320</v>
      </c>
      <c r="B16" s="38"/>
      <c r="C16" s="38"/>
      <c r="D16" s="27" t="s">
        <v>402</v>
      </c>
      <c r="E16" s="11">
        <f>TRUNC((E7+E8+(0/1.1))*0.0311,0)</f>
        <v>0</v>
      </c>
      <c r="F16" s="9" t="s">
        <v>68</v>
      </c>
      <c r="G16" s="9" t="s">
        <v>293</v>
      </c>
    </row>
    <row r="17" spans="1:7" ht="21.95" customHeight="1" x14ac:dyDescent="0.3">
      <c r="A17" s="1" t="s">
        <v>274</v>
      </c>
      <c r="B17" s="38"/>
      <c r="C17" s="38"/>
      <c r="D17" s="27" t="s">
        <v>35</v>
      </c>
      <c r="E17" s="11">
        <f>TRUNC(E14*0.1314,0)</f>
        <v>0</v>
      </c>
      <c r="F17" s="9" t="s">
        <v>209</v>
      </c>
      <c r="G17" s="9" t="s">
        <v>293</v>
      </c>
    </row>
    <row r="18" spans="1:7" ht="21.95" customHeight="1" x14ac:dyDescent="0.3">
      <c r="A18" s="1" t="s">
        <v>323</v>
      </c>
      <c r="B18" s="38"/>
      <c r="C18" s="38"/>
      <c r="D18" s="27" t="s">
        <v>195</v>
      </c>
      <c r="E18" s="11">
        <f>TRUNC((E7+E10)*0.05,0)</f>
        <v>0</v>
      </c>
      <c r="F18" s="9" t="s">
        <v>194</v>
      </c>
      <c r="G18" s="9" t="s">
        <v>293</v>
      </c>
    </row>
    <row r="19" spans="1:7" ht="21.95" customHeight="1" x14ac:dyDescent="0.3">
      <c r="A19" s="1" t="s">
        <v>317</v>
      </c>
      <c r="B19" s="38"/>
      <c r="C19" s="38"/>
      <c r="D19" s="27" t="s">
        <v>201</v>
      </c>
      <c r="E19" s="11">
        <f>TRUNC((E7+E8+E11)*0.003,0)</f>
        <v>0</v>
      </c>
      <c r="F19" s="9" t="s">
        <v>74</v>
      </c>
      <c r="G19" s="10" t="s">
        <v>229</v>
      </c>
    </row>
    <row r="20" spans="1:7" ht="21.95" customHeight="1" x14ac:dyDescent="0.3">
      <c r="A20" s="1" t="s">
        <v>285</v>
      </c>
      <c r="B20" s="38"/>
      <c r="C20" s="38"/>
      <c r="D20" s="27" t="s">
        <v>400</v>
      </c>
      <c r="E20" s="11">
        <f>TRUNC((E7+E8+E11)*0.00081,0)</f>
        <v>0</v>
      </c>
      <c r="F20" s="9" t="s">
        <v>367</v>
      </c>
      <c r="G20" s="9" t="s">
        <v>144</v>
      </c>
    </row>
    <row r="21" spans="1:7" ht="21.95" customHeight="1" x14ac:dyDescent="0.3">
      <c r="A21" s="1" t="s">
        <v>281</v>
      </c>
      <c r="B21" s="38"/>
      <c r="C21" s="38"/>
      <c r="D21" s="27" t="s">
        <v>64</v>
      </c>
      <c r="E21" s="11">
        <f>TRUNC((E7+E8+E11)*0.0007,0)</f>
        <v>0</v>
      </c>
      <c r="F21" s="9" t="s">
        <v>79</v>
      </c>
      <c r="G21" s="9" t="s">
        <v>293</v>
      </c>
    </row>
    <row r="22" spans="1:7" ht="21.95" customHeight="1" x14ac:dyDescent="0.3">
      <c r="A22" s="1" t="s">
        <v>303</v>
      </c>
      <c r="B22" s="38"/>
      <c r="C22" s="38"/>
      <c r="D22" s="32" t="s">
        <v>406</v>
      </c>
      <c r="E22" s="11">
        <f>TRUNC(E10*0.00006,0)</f>
        <v>0</v>
      </c>
      <c r="F22" s="9" t="s">
        <v>198</v>
      </c>
      <c r="G22" s="9" t="s">
        <v>293</v>
      </c>
    </row>
    <row r="23" spans="1:7" ht="21.95" customHeight="1" x14ac:dyDescent="0.3">
      <c r="A23" s="1" t="s">
        <v>286</v>
      </c>
      <c r="B23" s="38"/>
      <c r="C23" s="38"/>
      <c r="D23" s="27" t="s">
        <v>211</v>
      </c>
      <c r="E23" s="11">
        <f>TRUNC(E10*0.0009,0)</f>
        <v>0</v>
      </c>
      <c r="F23" s="9" t="s">
        <v>384</v>
      </c>
      <c r="G23" s="9" t="s">
        <v>293</v>
      </c>
    </row>
    <row r="24" spans="1:7" ht="21.95" customHeight="1" x14ac:dyDescent="0.3">
      <c r="A24" s="1" t="s">
        <v>257</v>
      </c>
      <c r="B24" s="38"/>
      <c r="C24" s="38"/>
      <c r="D24" s="27" t="s">
        <v>78</v>
      </c>
      <c r="E24" s="11">
        <f>TRUNC(E11+E12+E13+E14+E15+E16+E17+E18+E19+E20+E21+E22+E23,0)</f>
        <v>0</v>
      </c>
      <c r="F24" s="9" t="s">
        <v>293</v>
      </c>
      <c r="G24" s="9" t="s">
        <v>293</v>
      </c>
    </row>
    <row r="25" spans="1:7" ht="21.95" customHeight="1" x14ac:dyDescent="0.3">
      <c r="A25" s="1" t="s">
        <v>302</v>
      </c>
      <c r="B25" s="37" t="s">
        <v>272</v>
      </c>
      <c r="C25" s="37"/>
      <c r="D25" s="37"/>
      <c r="E25" s="11">
        <f>TRUNC(E7+E10+E24,0)</f>
        <v>0</v>
      </c>
      <c r="F25" s="9" t="s">
        <v>293</v>
      </c>
      <c r="G25" s="9" t="s">
        <v>293</v>
      </c>
    </row>
    <row r="26" spans="1:7" ht="21.95" customHeight="1" x14ac:dyDescent="0.3">
      <c r="A26" s="1" t="s">
        <v>306</v>
      </c>
      <c r="B26" s="37" t="s">
        <v>200</v>
      </c>
      <c r="C26" s="37"/>
      <c r="D26" s="37"/>
      <c r="E26" s="11">
        <f>TRUNC(E25*0.08,0)</f>
        <v>0</v>
      </c>
      <c r="F26" s="9" t="s">
        <v>237</v>
      </c>
      <c r="G26" s="9" t="s">
        <v>293</v>
      </c>
    </row>
    <row r="27" spans="1:7" ht="21.95" customHeight="1" x14ac:dyDescent="0.3">
      <c r="A27" s="1" t="s">
        <v>296</v>
      </c>
      <c r="B27" s="37" t="s">
        <v>70</v>
      </c>
      <c r="C27" s="37"/>
      <c r="D27" s="37"/>
      <c r="E27" s="11"/>
      <c r="F27" s="9" t="s">
        <v>369</v>
      </c>
      <c r="G27" s="9" t="s">
        <v>293</v>
      </c>
    </row>
    <row r="28" spans="1:7" ht="21.95" customHeight="1" x14ac:dyDescent="0.3">
      <c r="A28" s="1" t="s">
        <v>291</v>
      </c>
      <c r="B28" s="37" t="s">
        <v>202</v>
      </c>
      <c r="C28" s="37"/>
      <c r="D28" s="37"/>
      <c r="E28" s="11"/>
      <c r="F28" s="9" t="s">
        <v>293</v>
      </c>
      <c r="G28" s="9" t="s">
        <v>293</v>
      </c>
    </row>
    <row r="29" spans="1:7" ht="21.95" customHeight="1" x14ac:dyDescent="0.3">
      <c r="A29" s="1"/>
      <c r="B29" s="37" t="s">
        <v>24</v>
      </c>
      <c r="C29" s="37"/>
      <c r="D29" s="37"/>
      <c r="E29" s="11"/>
      <c r="F29" s="17"/>
      <c r="G29" s="17"/>
    </row>
    <row r="30" spans="1:7" ht="21.95" customHeight="1" x14ac:dyDescent="0.3">
      <c r="A30" s="1" t="s">
        <v>316</v>
      </c>
      <c r="B30" s="37" t="s">
        <v>214</v>
      </c>
      <c r="C30" s="37"/>
      <c r="D30" s="37"/>
      <c r="E30" s="11">
        <f>TRUNC(E25+E26+E27+E28+E29,0)</f>
        <v>0</v>
      </c>
      <c r="F30" s="9" t="s">
        <v>293</v>
      </c>
      <c r="G30" s="9" t="s">
        <v>293</v>
      </c>
    </row>
    <row r="31" spans="1:7" ht="21.95" customHeight="1" x14ac:dyDescent="0.3">
      <c r="A31" s="1" t="s">
        <v>287</v>
      </c>
      <c r="B31" s="37" t="s">
        <v>206</v>
      </c>
      <c r="C31" s="37"/>
      <c r="D31" s="37"/>
      <c r="E31" s="11">
        <f>TRUNC(E30*0.1,0)</f>
        <v>0</v>
      </c>
      <c r="F31" s="9" t="s">
        <v>60</v>
      </c>
      <c r="G31" s="9" t="s">
        <v>293</v>
      </c>
    </row>
    <row r="32" spans="1:7" ht="21.95" customHeight="1" x14ac:dyDescent="0.3">
      <c r="A32" s="1" t="s">
        <v>307</v>
      </c>
      <c r="B32" s="37" t="s">
        <v>23</v>
      </c>
      <c r="C32" s="37"/>
      <c r="D32" s="37"/>
      <c r="E32" s="11">
        <f>TRUNC(E30+E31,0)</f>
        <v>0</v>
      </c>
      <c r="F32" s="9" t="s">
        <v>293</v>
      </c>
      <c r="G32" s="9" t="s">
        <v>293</v>
      </c>
    </row>
    <row r="33" spans="1:7" ht="21.95" customHeight="1" x14ac:dyDescent="0.3">
      <c r="A33" s="1" t="s">
        <v>305</v>
      </c>
      <c r="B33" s="37" t="s">
        <v>196</v>
      </c>
      <c r="C33" s="37"/>
      <c r="D33" s="37"/>
      <c r="E33" s="11">
        <f>TRUNC(E32+0,0)</f>
        <v>0</v>
      </c>
      <c r="F33" s="9" t="s">
        <v>293</v>
      </c>
      <c r="G33" s="9" t="s">
        <v>293</v>
      </c>
    </row>
  </sheetData>
  <mergeCells count="17"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B1:G1"/>
    <mergeCell ref="B2:E2"/>
    <mergeCell ref="F2:G2"/>
    <mergeCell ref="B3:D3"/>
    <mergeCell ref="B4:B24"/>
    <mergeCell ref="C4:C7"/>
    <mergeCell ref="C8:C10"/>
    <mergeCell ref="C11:C24"/>
  </mergeCells>
  <phoneticPr fontId="5" type="noConversion"/>
  <pageMargins left="0.78694444894790649" right="0" top="0.39347222447395325" bottom="0.39347222447395325" header="0" footer="0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T29"/>
  <sheetViews>
    <sheetView zoomScaleNormal="100" zoomScaleSheetLayoutView="100" workbookViewId="0">
      <selection activeCell="E5" sqref="E5:L29"/>
    </sheetView>
  </sheetViews>
  <sheetFormatPr defaultColWidth="9"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2" t="s">
        <v>56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0" ht="30" customHeight="1" x14ac:dyDescent="0.3">
      <c r="A2" s="28" t="s">
        <v>187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spans="1:20" ht="30" customHeight="1" x14ac:dyDescent="0.3">
      <c r="A3" s="39" t="s">
        <v>53</v>
      </c>
      <c r="B3" s="39" t="s">
        <v>33</v>
      </c>
      <c r="C3" s="39" t="s">
        <v>262</v>
      </c>
      <c r="D3" s="39" t="s">
        <v>332</v>
      </c>
      <c r="E3" s="39" t="s">
        <v>87</v>
      </c>
      <c r="F3" s="39"/>
      <c r="G3" s="39" t="s">
        <v>120</v>
      </c>
      <c r="H3" s="39"/>
      <c r="I3" s="39" t="s">
        <v>389</v>
      </c>
      <c r="J3" s="39"/>
      <c r="K3" s="39" t="s">
        <v>387</v>
      </c>
      <c r="L3" s="39"/>
      <c r="M3" s="39" t="s">
        <v>104</v>
      </c>
      <c r="N3" s="35" t="s">
        <v>114</v>
      </c>
      <c r="O3" s="35" t="s">
        <v>313</v>
      </c>
      <c r="P3" s="35" t="s">
        <v>129</v>
      </c>
      <c r="Q3" s="35" t="s">
        <v>131</v>
      </c>
      <c r="R3" s="35" t="s">
        <v>107</v>
      </c>
      <c r="S3" s="35" t="s">
        <v>128</v>
      </c>
      <c r="T3" s="35" t="s">
        <v>27</v>
      </c>
    </row>
    <row r="4" spans="1:20" ht="30" customHeight="1" x14ac:dyDescent="0.3">
      <c r="A4" s="40"/>
      <c r="B4" s="40"/>
      <c r="C4" s="40"/>
      <c r="D4" s="40"/>
      <c r="E4" s="8" t="s">
        <v>108</v>
      </c>
      <c r="F4" s="8" t="s">
        <v>126</v>
      </c>
      <c r="G4" s="8" t="s">
        <v>108</v>
      </c>
      <c r="H4" s="8" t="s">
        <v>126</v>
      </c>
      <c r="I4" s="8" t="s">
        <v>108</v>
      </c>
      <c r="J4" s="8" t="s">
        <v>126</v>
      </c>
      <c r="K4" s="8" t="s">
        <v>108</v>
      </c>
      <c r="L4" s="8" t="s">
        <v>126</v>
      </c>
      <c r="M4" s="40"/>
      <c r="N4" s="35"/>
      <c r="O4" s="35"/>
      <c r="P4" s="35"/>
      <c r="Q4" s="35"/>
      <c r="R4" s="35"/>
      <c r="S4" s="35"/>
      <c r="T4" s="35"/>
    </row>
    <row r="5" spans="1:20" ht="30" customHeight="1" x14ac:dyDescent="0.3">
      <c r="A5" s="9" t="s">
        <v>25</v>
      </c>
      <c r="B5" s="9" t="s">
        <v>293</v>
      </c>
      <c r="C5" s="9" t="s">
        <v>293</v>
      </c>
      <c r="D5" s="10">
        <v>1</v>
      </c>
      <c r="E5" s="11"/>
      <c r="F5" s="11"/>
      <c r="G5" s="11"/>
      <c r="H5" s="11"/>
      <c r="I5" s="11"/>
      <c r="J5" s="11"/>
      <c r="K5" s="11"/>
      <c r="L5" s="11"/>
      <c r="M5" s="9" t="s">
        <v>293</v>
      </c>
      <c r="N5" s="1" t="s">
        <v>295</v>
      </c>
      <c r="O5" s="1" t="s">
        <v>293</v>
      </c>
      <c r="P5" s="1" t="s">
        <v>293</v>
      </c>
      <c r="Q5" s="1" t="s">
        <v>293</v>
      </c>
      <c r="R5">
        <v>1</v>
      </c>
      <c r="S5" s="1" t="s">
        <v>293</v>
      </c>
      <c r="T5" s="7"/>
    </row>
    <row r="6" spans="1:20" ht="30" customHeight="1" x14ac:dyDescent="0.3">
      <c r="A6" s="9" t="s">
        <v>223</v>
      </c>
      <c r="B6" s="9" t="s">
        <v>293</v>
      </c>
      <c r="C6" s="9" t="s">
        <v>293</v>
      </c>
      <c r="D6" s="10">
        <v>1</v>
      </c>
      <c r="E6" s="11"/>
      <c r="F6" s="11"/>
      <c r="G6" s="11"/>
      <c r="H6" s="11"/>
      <c r="I6" s="11"/>
      <c r="J6" s="11"/>
      <c r="K6" s="11"/>
      <c r="L6" s="11"/>
      <c r="M6" s="9" t="s">
        <v>293</v>
      </c>
      <c r="N6" s="1" t="s">
        <v>252</v>
      </c>
      <c r="O6" s="1" t="s">
        <v>293</v>
      </c>
      <c r="P6" s="1" t="s">
        <v>295</v>
      </c>
      <c r="Q6" s="1" t="s">
        <v>293</v>
      </c>
      <c r="R6">
        <v>2</v>
      </c>
      <c r="S6" s="1" t="s">
        <v>293</v>
      </c>
      <c r="T6" s="7"/>
    </row>
    <row r="7" spans="1:20" ht="30" customHeight="1" x14ac:dyDescent="0.3">
      <c r="A7" s="9" t="s">
        <v>221</v>
      </c>
      <c r="B7" s="9" t="s">
        <v>293</v>
      </c>
      <c r="C7" s="9" t="s">
        <v>293</v>
      </c>
      <c r="D7" s="10">
        <v>1</v>
      </c>
      <c r="E7" s="11"/>
      <c r="F7" s="11"/>
      <c r="G7" s="11"/>
      <c r="H7" s="11"/>
      <c r="I7" s="11"/>
      <c r="J7" s="11"/>
      <c r="K7" s="11"/>
      <c r="L7" s="11"/>
      <c r="M7" s="9" t="s">
        <v>293</v>
      </c>
      <c r="N7" s="1" t="s">
        <v>123</v>
      </c>
      <c r="O7" s="1" t="s">
        <v>293</v>
      </c>
      <c r="P7" s="1" t="s">
        <v>252</v>
      </c>
      <c r="Q7" s="1" t="s">
        <v>293</v>
      </c>
      <c r="R7">
        <v>3</v>
      </c>
      <c r="S7" s="1" t="s">
        <v>293</v>
      </c>
      <c r="T7" s="7"/>
    </row>
    <row r="8" spans="1:20" ht="30" customHeight="1" x14ac:dyDescent="0.3">
      <c r="A8" s="9" t="s">
        <v>255</v>
      </c>
      <c r="B8" s="9" t="s">
        <v>293</v>
      </c>
      <c r="C8" s="9" t="s">
        <v>293</v>
      </c>
      <c r="D8" s="10">
        <v>1</v>
      </c>
      <c r="E8" s="11"/>
      <c r="F8" s="11"/>
      <c r="G8" s="11"/>
      <c r="H8" s="11"/>
      <c r="I8" s="11"/>
      <c r="J8" s="11"/>
      <c r="K8" s="11"/>
      <c r="L8" s="11"/>
      <c r="M8" s="9" t="s">
        <v>293</v>
      </c>
      <c r="N8" s="1" t="s">
        <v>137</v>
      </c>
      <c r="O8" s="1" t="s">
        <v>293</v>
      </c>
      <c r="P8" s="1" t="s">
        <v>252</v>
      </c>
      <c r="Q8" s="1" t="s">
        <v>293</v>
      </c>
      <c r="R8">
        <v>3</v>
      </c>
      <c r="S8" s="1" t="s">
        <v>293</v>
      </c>
      <c r="T8" s="7"/>
    </row>
    <row r="9" spans="1:20" ht="30" customHeight="1" x14ac:dyDescent="0.3">
      <c r="A9" s="9" t="s">
        <v>94</v>
      </c>
      <c r="B9" s="9" t="s">
        <v>293</v>
      </c>
      <c r="C9" s="9" t="s">
        <v>293</v>
      </c>
      <c r="D9" s="10">
        <v>1</v>
      </c>
      <c r="E9" s="11"/>
      <c r="F9" s="11"/>
      <c r="G9" s="11"/>
      <c r="H9" s="11"/>
      <c r="I9" s="11"/>
      <c r="J9" s="11"/>
      <c r="K9" s="11"/>
      <c r="L9" s="11"/>
      <c r="M9" s="9" t="s">
        <v>293</v>
      </c>
      <c r="N9" s="1" t="s">
        <v>234</v>
      </c>
      <c r="O9" s="1" t="s">
        <v>293</v>
      </c>
      <c r="P9" s="1" t="s">
        <v>252</v>
      </c>
      <c r="Q9" s="1" t="s">
        <v>293</v>
      </c>
      <c r="R9">
        <v>3</v>
      </c>
      <c r="S9" s="1" t="s">
        <v>293</v>
      </c>
      <c r="T9" s="7"/>
    </row>
    <row r="10" spans="1:20" ht="30" customHeight="1" x14ac:dyDescent="0.3">
      <c r="A10" s="9" t="s">
        <v>235</v>
      </c>
      <c r="B10" s="9" t="s">
        <v>293</v>
      </c>
      <c r="C10" s="9" t="s">
        <v>293</v>
      </c>
      <c r="D10" s="10">
        <v>1</v>
      </c>
      <c r="E10" s="11"/>
      <c r="F10" s="11"/>
      <c r="G10" s="11"/>
      <c r="H10" s="11"/>
      <c r="I10" s="11"/>
      <c r="J10" s="11"/>
      <c r="K10" s="11"/>
      <c r="L10" s="11"/>
      <c r="M10" s="30" t="s">
        <v>240</v>
      </c>
      <c r="N10" s="1" t="s">
        <v>119</v>
      </c>
      <c r="O10" s="1" t="s">
        <v>293</v>
      </c>
      <c r="P10" s="1" t="s">
        <v>252</v>
      </c>
      <c r="Q10" s="1" t="s">
        <v>293</v>
      </c>
      <c r="R10">
        <v>3</v>
      </c>
      <c r="S10" s="1" t="s">
        <v>293</v>
      </c>
      <c r="T10" s="7"/>
    </row>
    <row r="11" spans="1:20" ht="30" customHeight="1" x14ac:dyDescent="0.3">
      <c r="A11" s="9" t="s">
        <v>390</v>
      </c>
      <c r="B11" s="9" t="s">
        <v>293</v>
      </c>
      <c r="C11" s="9" t="s">
        <v>293</v>
      </c>
      <c r="D11" s="10">
        <v>1</v>
      </c>
      <c r="E11" s="11"/>
      <c r="F11" s="11"/>
      <c r="G11" s="11"/>
      <c r="H11" s="11"/>
      <c r="I11" s="11"/>
      <c r="J11" s="11"/>
      <c r="K11" s="11"/>
      <c r="L11" s="11"/>
      <c r="M11" s="30" t="s">
        <v>240</v>
      </c>
      <c r="N11" s="1" t="s">
        <v>105</v>
      </c>
      <c r="O11" s="1" t="s">
        <v>293</v>
      </c>
      <c r="P11" s="1" t="s">
        <v>295</v>
      </c>
      <c r="Q11" s="1" t="s">
        <v>293</v>
      </c>
      <c r="R11">
        <v>2</v>
      </c>
      <c r="S11" s="1" t="s">
        <v>293</v>
      </c>
      <c r="T11" s="7"/>
    </row>
    <row r="12" spans="1:20" ht="30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T12" s="7"/>
    </row>
    <row r="13" spans="1:20" ht="30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T13" s="7"/>
    </row>
    <row r="14" spans="1:20" ht="30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T14" s="7"/>
    </row>
    <row r="15" spans="1:20" ht="30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T15" s="7"/>
    </row>
    <row r="16" spans="1:20" ht="30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T16" s="7"/>
    </row>
    <row r="17" spans="1:20" ht="30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T17" s="7"/>
    </row>
    <row r="18" spans="1:20" ht="30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T18" s="7"/>
    </row>
    <row r="19" spans="1:20" ht="30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T19" s="7"/>
    </row>
    <row r="20" spans="1:20" ht="30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T20" s="7"/>
    </row>
    <row r="21" spans="1:20" ht="30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T21" s="7"/>
    </row>
    <row r="22" spans="1:20" ht="30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T22" s="7"/>
    </row>
    <row r="23" spans="1:20" ht="30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T23" s="7"/>
    </row>
    <row r="24" spans="1:20" ht="30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T24" s="7"/>
    </row>
    <row r="25" spans="1:20" ht="30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T25" s="7"/>
    </row>
    <row r="26" spans="1:20" ht="30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T26" s="7"/>
    </row>
    <row r="27" spans="1:20" ht="30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T27" s="7"/>
    </row>
    <row r="28" spans="1:20" ht="30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T28" s="7"/>
    </row>
    <row r="29" spans="1:20" ht="30" customHeight="1" x14ac:dyDescent="0.3">
      <c r="A29" s="9" t="s">
        <v>75</v>
      </c>
      <c r="B29" s="10"/>
      <c r="C29" s="10"/>
      <c r="D29" s="10"/>
      <c r="E29" s="10"/>
      <c r="F29" s="11"/>
      <c r="G29" s="10"/>
      <c r="H29" s="11"/>
      <c r="I29" s="10"/>
      <c r="J29" s="11"/>
      <c r="K29" s="10"/>
      <c r="L29" s="11"/>
      <c r="M29" s="10"/>
      <c r="T29" s="7"/>
    </row>
  </sheetData>
  <mergeCells count="16">
    <mergeCell ref="T3:T4"/>
    <mergeCell ref="O3:O4"/>
    <mergeCell ref="P3:P4"/>
    <mergeCell ref="Q3:Q4"/>
    <mergeCell ref="R3:R4"/>
    <mergeCell ref="S3:S4"/>
    <mergeCell ref="G3:H3"/>
    <mergeCell ref="I3:J3"/>
    <mergeCell ref="K3:L3"/>
    <mergeCell ref="M3:M4"/>
    <mergeCell ref="N3:N4"/>
    <mergeCell ref="A3:A4"/>
    <mergeCell ref="B3:B4"/>
    <mergeCell ref="C3:C4"/>
    <mergeCell ref="D3:D4"/>
    <mergeCell ref="E3:F3"/>
  </mergeCells>
  <phoneticPr fontId="5" type="noConversion"/>
  <pageMargins left="0.78694444894790649" right="0" top="0.39347222447395325" bottom="0.39347222447395325" header="0" footer="0"/>
  <pageSetup paperSize="9" scale="65" fitToHeight="0" orientation="landscape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V133"/>
  <sheetViews>
    <sheetView zoomScaleNormal="100" zoomScaleSheetLayoutView="100" workbookViewId="0">
      <selection activeCell="E4" sqref="E4:L133"/>
    </sheetView>
  </sheetViews>
  <sheetFormatPr defaultColWidth="9"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28" t="s">
        <v>187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48" ht="30" customHeight="1" x14ac:dyDescent="0.3">
      <c r="A2" s="39" t="s">
        <v>53</v>
      </c>
      <c r="B2" s="39" t="s">
        <v>33</v>
      </c>
      <c r="C2" s="39" t="s">
        <v>262</v>
      </c>
      <c r="D2" s="39" t="s">
        <v>332</v>
      </c>
      <c r="E2" s="39" t="s">
        <v>87</v>
      </c>
      <c r="F2" s="39"/>
      <c r="G2" s="39" t="s">
        <v>120</v>
      </c>
      <c r="H2" s="39"/>
      <c r="I2" s="39" t="s">
        <v>389</v>
      </c>
      <c r="J2" s="39"/>
      <c r="K2" s="39" t="s">
        <v>387</v>
      </c>
      <c r="L2" s="39"/>
      <c r="M2" s="39" t="s">
        <v>104</v>
      </c>
      <c r="N2" s="35" t="s">
        <v>121</v>
      </c>
      <c r="O2" s="35" t="s">
        <v>313</v>
      </c>
      <c r="P2" s="35" t="s">
        <v>294</v>
      </c>
      <c r="Q2" s="35" t="s">
        <v>114</v>
      </c>
      <c r="R2" s="35" t="s">
        <v>283</v>
      </c>
      <c r="S2" s="35" t="s">
        <v>331</v>
      </c>
      <c r="T2" s="35" t="s">
        <v>324</v>
      </c>
      <c r="U2" s="35" t="s">
        <v>118</v>
      </c>
      <c r="V2" s="35" t="s">
        <v>96</v>
      </c>
      <c r="W2" s="35" t="s">
        <v>328</v>
      </c>
      <c r="X2" s="35" t="s">
        <v>97</v>
      </c>
      <c r="Y2" s="35" t="s">
        <v>140</v>
      </c>
      <c r="Z2" s="35" t="s">
        <v>80</v>
      </c>
      <c r="AA2" s="35" t="s">
        <v>127</v>
      </c>
      <c r="AB2" s="35" t="s">
        <v>106</v>
      </c>
      <c r="AC2" s="35" t="s">
        <v>103</v>
      </c>
      <c r="AD2" s="35" t="s">
        <v>92</v>
      </c>
      <c r="AE2" s="35" t="s">
        <v>115</v>
      </c>
      <c r="AF2" s="35" t="s">
        <v>110</v>
      </c>
      <c r="AG2" s="35" t="s">
        <v>86</v>
      </c>
      <c r="AH2" s="35" t="s">
        <v>81</v>
      </c>
      <c r="AI2" s="35" t="s">
        <v>90</v>
      </c>
      <c r="AJ2" s="35" t="s">
        <v>95</v>
      </c>
      <c r="AK2" s="35" t="s">
        <v>130</v>
      </c>
      <c r="AL2" s="35" t="s">
        <v>93</v>
      </c>
      <c r="AM2" s="35" t="s">
        <v>82</v>
      </c>
      <c r="AN2" s="35" t="s">
        <v>125</v>
      </c>
      <c r="AO2" s="35" t="s">
        <v>227</v>
      </c>
      <c r="AP2" s="35" t="s">
        <v>116</v>
      </c>
      <c r="AQ2" s="35" t="s">
        <v>225</v>
      </c>
      <c r="AR2" s="35" t="s">
        <v>124</v>
      </c>
      <c r="AS2" s="35" t="s">
        <v>131</v>
      </c>
      <c r="AT2" s="35" t="s">
        <v>107</v>
      </c>
      <c r="AU2" s="35" t="s">
        <v>253</v>
      </c>
      <c r="AV2" s="35" t="s">
        <v>117</v>
      </c>
    </row>
    <row r="3" spans="1:48" ht="30" customHeight="1" x14ac:dyDescent="0.3">
      <c r="A3" s="39"/>
      <c r="B3" s="39"/>
      <c r="C3" s="39"/>
      <c r="D3" s="39"/>
      <c r="E3" s="6" t="s">
        <v>108</v>
      </c>
      <c r="F3" s="6" t="s">
        <v>126</v>
      </c>
      <c r="G3" s="6" t="s">
        <v>108</v>
      </c>
      <c r="H3" s="6" t="s">
        <v>126</v>
      </c>
      <c r="I3" s="6" t="s">
        <v>108</v>
      </c>
      <c r="J3" s="6" t="s">
        <v>126</v>
      </c>
      <c r="K3" s="6" t="s">
        <v>108</v>
      </c>
      <c r="L3" s="6" t="s">
        <v>126</v>
      </c>
      <c r="M3" s="39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</row>
    <row r="4" spans="1:48" ht="30" customHeight="1" x14ac:dyDescent="0.3">
      <c r="A4" s="12" t="s">
        <v>221</v>
      </c>
      <c r="B4" s="12" t="s">
        <v>293</v>
      </c>
      <c r="C4" s="10"/>
      <c r="D4" s="10"/>
      <c r="E4" s="11"/>
      <c r="F4" s="11"/>
      <c r="G4" s="11"/>
      <c r="H4" s="11"/>
      <c r="I4" s="11"/>
      <c r="J4" s="11"/>
      <c r="K4" s="11"/>
      <c r="L4" s="11"/>
      <c r="M4" s="10"/>
      <c r="Q4" s="1" t="s">
        <v>123</v>
      </c>
    </row>
    <row r="5" spans="1:48" ht="30" customHeight="1" x14ac:dyDescent="0.3">
      <c r="A5" s="12" t="s">
        <v>365</v>
      </c>
      <c r="B5" s="12" t="s">
        <v>32</v>
      </c>
      <c r="C5" s="12" t="s">
        <v>309</v>
      </c>
      <c r="D5" s="10">
        <v>2</v>
      </c>
      <c r="E5" s="11"/>
      <c r="F5" s="11"/>
      <c r="G5" s="11"/>
      <c r="H5" s="11"/>
      <c r="I5" s="11"/>
      <c r="J5" s="11"/>
      <c r="K5" s="11"/>
      <c r="L5" s="11"/>
      <c r="M5" s="12" t="s">
        <v>84</v>
      </c>
      <c r="N5" s="1" t="s">
        <v>22</v>
      </c>
      <c r="O5" s="1" t="s">
        <v>293</v>
      </c>
      <c r="P5" s="1" t="s">
        <v>293</v>
      </c>
      <c r="Q5" s="1" t="s">
        <v>123</v>
      </c>
      <c r="R5" s="1" t="s">
        <v>329</v>
      </c>
      <c r="S5" s="1" t="s">
        <v>326</v>
      </c>
      <c r="T5" s="1" t="s">
        <v>326</v>
      </c>
      <c r="AR5" s="1" t="s">
        <v>293</v>
      </c>
      <c r="AS5" s="1" t="s">
        <v>293</v>
      </c>
      <c r="AU5" s="1" t="s">
        <v>350</v>
      </c>
      <c r="AV5">
        <v>92</v>
      </c>
    </row>
    <row r="6" spans="1:48" ht="30" customHeight="1" x14ac:dyDescent="0.3">
      <c r="A6" s="12" t="s">
        <v>30</v>
      </c>
      <c r="B6" s="12" t="s">
        <v>136</v>
      </c>
      <c r="C6" s="12" t="s">
        <v>280</v>
      </c>
      <c r="D6" s="10">
        <v>352</v>
      </c>
      <c r="E6" s="11"/>
      <c r="F6" s="11"/>
      <c r="G6" s="11"/>
      <c r="H6" s="11"/>
      <c r="I6" s="11"/>
      <c r="J6" s="11"/>
      <c r="K6" s="11"/>
      <c r="L6" s="11"/>
      <c r="M6" s="12" t="s">
        <v>135</v>
      </c>
      <c r="N6" s="1" t="s">
        <v>186</v>
      </c>
      <c r="O6" s="1" t="s">
        <v>293</v>
      </c>
      <c r="P6" s="1" t="s">
        <v>293</v>
      </c>
      <c r="Q6" s="1" t="s">
        <v>123</v>
      </c>
      <c r="R6" s="1" t="s">
        <v>329</v>
      </c>
      <c r="S6" s="1" t="s">
        <v>326</v>
      </c>
      <c r="T6" s="1" t="s">
        <v>326</v>
      </c>
      <c r="AR6" s="1" t="s">
        <v>293</v>
      </c>
      <c r="AS6" s="1" t="s">
        <v>293</v>
      </c>
      <c r="AU6" s="1" t="s">
        <v>347</v>
      </c>
      <c r="AV6">
        <v>90</v>
      </c>
    </row>
    <row r="7" spans="1:48" ht="30" customHeight="1" x14ac:dyDescent="0.3">
      <c r="A7" s="10"/>
      <c r="B7" s="10"/>
      <c r="C7" s="10"/>
      <c r="D7" s="10"/>
      <c r="E7" s="11"/>
      <c r="F7" s="11"/>
      <c r="G7" s="11"/>
      <c r="H7" s="11"/>
      <c r="I7" s="11"/>
      <c r="J7" s="11"/>
      <c r="K7" s="11"/>
      <c r="L7" s="11"/>
      <c r="M7" s="10"/>
      <c r="Q7" s="1" t="s">
        <v>123</v>
      </c>
    </row>
    <row r="8" spans="1:48" ht="30" customHeight="1" x14ac:dyDescent="0.3">
      <c r="A8" s="10"/>
      <c r="B8" s="10"/>
      <c r="C8" s="10"/>
      <c r="D8" s="10"/>
      <c r="E8" s="11"/>
      <c r="F8" s="11"/>
      <c r="G8" s="11"/>
      <c r="H8" s="11"/>
      <c r="I8" s="11"/>
      <c r="J8" s="11"/>
      <c r="K8" s="11"/>
      <c r="L8" s="11"/>
      <c r="M8" s="10"/>
      <c r="Q8" s="1" t="s">
        <v>123</v>
      </c>
    </row>
    <row r="9" spans="1:48" ht="30" customHeight="1" x14ac:dyDescent="0.3">
      <c r="A9" s="10"/>
      <c r="B9" s="10"/>
      <c r="C9" s="10"/>
      <c r="D9" s="10"/>
      <c r="E9" s="11"/>
      <c r="F9" s="11"/>
      <c r="G9" s="11"/>
      <c r="H9" s="11"/>
      <c r="I9" s="11"/>
      <c r="J9" s="11"/>
      <c r="K9" s="11"/>
      <c r="L9" s="11"/>
      <c r="M9" s="10"/>
      <c r="Q9" s="1" t="s">
        <v>123</v>
      </c>
    </row>
    <row r="10" spans="1:48" ht="30" customHeight="1" x14ac:dyDescent="0.3">
      <c r="A10" s="10"/>
      <c r="B10" s="10"/>
      <c r="C10" s="10"/>
      <c r="D10" s="10"/>
      <c r="E10" s="11"/>
      <c r="F10" s="11"/>
      <c r="G10" s="11"/>
      <c r="H10" s="11"/>
      <c r="I10" s="11"/>
      <c r="J10" s="11"/>
      <c r="K10" s="11"/>
      <c r="L10" s="11"/>
      <c r="M10" s="10"/>
      <c r="Q10" s="1" t="s">
        <v>123</v>
      </c>
    </row>
    <row r="11" spans="1:48" ht="30" customHeight="1" x14ac:dyDescent="0.3">
      <c r="A11" s="10"/>
      <c r="B11" s="10"/>
      <c r="C11" s="10"/>
      <c r="D11" s="10"/>
      <c r="E11" s="11"/>
      <c r="F11" s="11"/>
      <c r="G11" s="11"/>
      <c r="H11" s="11"/>
      <c r="I11" s="11"/>
      <c r="J11" s="11"/>
      <c r="K11" s="11"/>
      <c r="L11" s="11"/>
      <c r="M11" s="10"/>
      <c r="Q11" s="1" t="s">
        <v>123</v>
      </c>
    </row>
    <row r="12" spans="1:48" ht="30" customHeight="1" x14ac:dyDescent="0.3">
      <c r="A12" s="10"/>
      <c r="B12" s="10"/>
      <c r="C12" s="10"/>
      <c r="D12" s="10"/>
      <c r="E12" s="11"/>
      <c r="F12" s="11"/>
      <c r="G12" s="11"/>
      <c r="H12" s="11"/>
      <c r="I12" s="11"/>
      <c r="J12" s="11"/>
      <c r="K12" s="11"/>
      <c r="L12" s="11"/>
      <c r="M12" s="10"/>
      <c r="Q12" s="1" t="s">
        <v>123</v>
      </c>
    </row>
    <row r="13" spans="1:48" ht="30" customHeight="1" x14ac:dyDescent="0.3">
      <c r="A13" s="10"/>
      <c r="B13" s="10"/>
      <c r="C13" s="10"/>
      <c r="D13" s="10"/>
      <c r="E13" s="11"/>
      <c r="F13" s="11"/>
      <c r="G13" s="11"/>
      <c r="H13" s="11"/>
      <c r="I13" s="11"/>
      <c r="J13" s="11"/>
      <c r="K13" s="11"/>
      <c r="L13" s="11"/>
      <c r="M13" s="10"/>
      <c r="Q13" s="1" t="s">
        <v>123</v>
      </c>
    </row>
    <row r="14" spans="1:48" ht="30" customHeight="1" x14ac:dyDescent="0.3">
      <c r="A14" s="10"/>
      <c r="B14" s="10"/>
      <c r="C14" s="10"/>
      <c r="D14" s="10"/>
      <c r="E14" s="11"/>
      <c r="F14" s="11"/>
      <c r="G14" s="11"/>
      <c r="H14" s="11"/>
      <c r="I14" s="11"/>
      <c r="J14" s="11"/>
      <c r="K14" s="11"/>
      <c r="L14" s="11"/>
      <c r="M14" s="10"/>
      <c r="Q14" s="1" t="s">
        <v>123</v>
      </c>
    </row>
    <row r="15" spans="1:48" ht="30" customHeight="1" x14ac:dyDescent="0.3">
      <c r="A15" s="10"/>
      <c r="B15" s="10"/>
      <c r="C15" s="10"/>
      <c r="D15" s="10"/>
      <c r="E15" s="11"/>
      <c r="F15" s="11"/>
      <c r="G15" s="11"/>
      <c r="H15" s="11"/>
      <c r="I15" s="11"/>
      <c r="J15" s="11"/>
      <c r="K15" s="11"/>
      <c r="L15" s="11"/>
      <c r="M15" s="10"/>
      <c r="Q15" s="1" t="s">
        <v>123</v>
      </c>
    </row>
    <row r="16" spans="1:48" ht="30" customHeight="1" x14ac:dyDescent="0.3">
      <c r="A16" s="10"/>
      <c r="B16" s="10"/>
      <c r="C16" s="10"/>
      <c r="D16" s="10"/>
      <c r="E16" s="11"/>
      <c r="F16" s="11"/>
      <c r="G16" s="11"/>
      <c r="H16" s="11"/>
      <c r="I16" s="11"/>
      <c r="J16" s="11"/>
      <c r="K16" s="11"/>
      <c r="L16" s="11"/>
      <c r="M16" s="10"/>
      <c r="Q16" s="1" t="s">
        <v>123</v>
      </c>
    </row>
    <row r="17" spans="1:48" ht="30" customHeight="1" x14ac:dyDescent="0.3">
      <c r="A17" s="10"/>
      <c r="B17" s="10"/>
      <c r="C17" s="10"/>
      <c r="D17" s="10"/>
      <c r="E17" s="11"/>
      <c r="F17" s="11"/>
      <c r="G17" s="11"/>
      <c r="H17" s="11"/>
      <c r="I17" s="11"/>
      <c r="J17" s="11"/>
      <c r="K17" s="11"/>
      <c r="L17" s="11"/>
      <c r="M17" s="10"/>
      <c r="Q17" s="1" t="s">
        <v>123</v>
      </c>
    </row>
    <row r="18" spans="1:48" ht="30" customHeight="1" x14ac:dyDescent="0.3">
      <c r="A18" s="10"/>
      <c r="B18" s="10"/>
      <c r="C18" s="10"/>
      <c r="D18" s="10"/>
      <c r="E18" s="11"/>
      <c r="F18" s="11"/>
      <c r="G18" s="11"/>
      <c r="H18" s="11"/>
      <c r="I18" s="11"/>
      <c r="J18" s="11"/>
      <c r="K18" s="11"/>
      <c r="L18" s="11"/>
      <c r="M18" s="10"/>
      <c r="Q18" s="1" t="s">
        <v>123</v>
      </c>
    </row>
    <row r="19" spans="1:48" ht="30" customHeight="1" x14ac:dyDescent="0.3">
      <c r="A19" s="10"/>
      <c r="B19" s="10"/>
      <c r="C19" s="10"/>
      <c r="D19" s="10"/>
      <c r="E19" s="11"/>
      <c r="F19" s="11"/>
      <c r="G19" s="11"/>
      <c r="H19" s="11"/>
      <c r="I19" s="11"/>
      <c r="J19" s="11"/>
      <c r="K19" s="11"/>
      <c r="L19" s="11"/>
      <c r="M19" s="10"/>
      <c r="Q19" s="1" t="s">
        <v>123</v>
      </c>
    </row>
    <row r="20" spans="1:48" ht="30" customHeight="1" x14ac:dyDescent="0.3">
      <c r="A20" s="10"/>
      <c r="B20" s="10"/>
      <c r="C20" s="10"/>
      <c r="D20" s="10"/>
      <c r="E20" s="11"/>
      <c r="F20" s="11"/>
      <c r="G20" s="11"/>
      <c r="H20" s="11"/>
      <c r="I20" s="11"/>
      <c r="J20" s="11"/>
      <c r="K20" s="11"/>
      <c r="L20" s="11"/>
      <c r="M20" s="10"/>
      <c r="Q20" s="1" t="s">
        <v>123</v>
      </c>
    </row>
    <row r="21" spans="1:48" ht="30" customHeight="1" x14ac:dyDescent="0.3">
      <c r="A21" s="10"/>
      <c r="B21" s="10"/>
      <c r="C21" s="10"/>
      <c r="D21" s="10"/>
      <c r="E21" s="11"/>
      <c r="F21" s="11"/>
      <c r="G21" s="11"/>
      <c r="H21" s="11"/>
      <c r="I21" s="11"/>
      <c r="J21" s="11"/>
      <c r="K21" s="11"/>
      <c r="L21" s="11"/>
      <c r="M21" s="10"/>
      <c r="Q21" s="1" t="s">
        <v>123</v>
      </c>
    </row>
    <row r="22" spans="1:48" ht="30" customHeight="1" x14ac:dyDescent="0.3">
      <c r="A22" s="10"/>
      <c r="B22" s="10"/>
      <c r="C22" s="10"/>
      <c r="D22" s="10"/>
      <c r="E22" s="11"/>
      <c r="F22" s="11"/>
      <c r="G22" s="11"/>
      <c r="H22" s="11"/>
      <c r="I22" s="11"/>
      <c r="J22" s="11"/>
      <c r="K22" s="11"/>
      <c r="L22" s="11"/>
      <c r="M22" s="10"/>
      <c r="Q22" s="1" t="s">
        <v>123</v>
      </c>
    </row>
    <row r="23" spans="1:48" ht="30" customHeight="1" x14ac:dyDescent="0.3">
      <c r="A23" s="10"/>
      <c r="B23" s="10"/>
      <c r="C23" s="10"/>
      <c r="D23" s="10"/>
      <c r="E23" s="11"/>
      <c r="F23" s="11"/>
      <c r="G23" s="11"/>
      <c r="H23" s="11"/>
      <c r="I23" s="11"/>
      <c r="J23" s="11"/>
      <c r="K23" s="11"/>
      <c r="L23" s="11"/>
      <c r="M23" s="10"/>
      <c r="Q23" s="1" t="s">
        <v>123</v>
      </c>
    </row>
    <row r="24" spans="1:48" ht="30" customHeight="1" x14ac:dyDescent="0.3">
      <c r="A24" s="10"/>
      <c r="B24" s="10"/>
      <c r="C24" s="10"/>
      <c r="D24" s="10"/>
      <c r="E24" s="11"/>
      <c r="F24" s="11"/>
      <c r="G24" s="11"/>
      <c r="H24" s="11"/>
      <c r="I24" s="11"/>
      <c r="J24" s="11"/>
      <c r="K24" s="11"/>
      <c r="L24" s="11"/>
      <c r="M24" s="10"/>
      <c r="Q24" s="1" t="s">
        <v>123</v>
      </c>
    </row>
    <row r="25" spans="1:48" ht="30" customHeight="1" x14ac:dyDescent="0.3">
      <c r="A25" s="10"/>
      <c r="B25" s="10"/>
      <c r="C25" s="10"/>
      <c r="D25" s="10"/>
      <c r="E25" s="11"/>
      <c r="F25" s="11"/>
      <c r="G25" s="11"/>
      <c r="H25" s="11"/>
      <c r="I25" s="11"/>
      <c r="J25" s="11"/>
      <c r="K25" s="11"/>
      <c r="L25" s="11"/>
      <c r="M25" s="10"/>
      <c r="Q25" s="1" t="s">
        <v>123</v>
      </c>
    </row>
    <row r="26" spans="1:48" ht="30" customHeight="1" x14ac:dyDescent="0.3">
      <c r="A26" s="10"/>
      <c r="B26" s="10"/>
      <c r="C26" s="10"/>
      <c r="D26" s="10"/>
      <c r="E26" s="11"/>
      <c r="F26" s="11"/>
      <c r="G26" s="11"/>
      <c r="H26" s="11"/>
      <c r="I26" s="11"/>
      <c r="J26" s="11"/>
      <c r="K26" s="11"/>
      <c r="L26" s="11"/>
      <c r="M26" s="10"/>
      <c r="Q26" s="1" t="s">
        <v>123</v>
      </c>
    </row>
    <row r="27" spans="1:48" ht="30" customHeight="1" x14ac:dyDescent="0.3">
      <c r="A27" s="10"/>
      <c r="B27" s="10"/>
      <c r="C27" s="10"/>
      <c r="D27" s="10"/>
      <c r="E27" s="11"/>
      <c r="F27" s="11"/>
      <c r="G27" s="11"/>
      <c r="H27" s="11"/>
      <c r="I27" s="11"/>
      <c r="J27" s="11"/>
      <c r="K27" s="11"/>
      <c r="L27" s="11"/>
      <c r="M27" s="10"/>
      <c r="Q27" s="1" t="s">
        <v>123</v>
      </c>
    </row>
    <row r="28" spans="1:48" ht="30" customHeight="1" x14ac:dyDescent="0.3">
      <c r="A28" s="10"/>
      <c r="B28" s="10"/>
      <c r="C28" s="10"/>
      <c r="D28" s="10"/>
      <c r="E28" s="11"/>
      <c r="F28" s="11"/>
      <c r="G28" s="11"/>
      <c r="H28" s="11"/>
      <c r="I28" s="11"/>
      <c r="J28" s="11"/>
      <c r="K28" s="11"/>
      <c r="L28" s="11"/>
      <c r="M28" s="10"/>
      <c r="Q28" s="1" t="s">
        <v>123</v>
      </c>
    </row>
    <row r="29" spans="1:48" ht="30" customHeight="1" x14ac:dyDescent="0.3">
      <c r="A29" s="12" t="s">
        <v>75</v>
      </c>
      <c r="B29" s="10"/>
      <c r="C29" s="10"/>
      <c r="D29" s="10"/>
      <c r="E29" s="11"/>
      <c r="F29" s="11"/>
      <c r="G29" s="11"/>
      <c r="H29" s="11"/>
      <c r="I29" s="11"/>
      <c r="J29" s="11"/>
      <c r="K29" s="11"/>
      <c r="L29" s="11"/>
      <c r="M29" s="10"/>
      <c r="N29" t="s">
        <v>83</v>
      </c>
    </row>
    <row r="30" spans="1:48" ht="30" customHeight="1" x14ac:dyDescent="0.3">
      <c r="A30" s="12" t="s">
        <v>255</v>
      </c>
      <c r="B30" s="12" t="s">
        <v>293</v>
      </c>
      <c r="C30" s="10"/>
      <c r="D30" s="10"/>
      <c r="E30" s="11"/>
      <c r="F30" s="11"/>
      <c r="G30" s="11"/>
      <c r="H30" s="11"/>
      <c r="I30" s="11"/>
      <c r="J30" s="11"/>
      <c r="K30" s="11"/>
      <c r="L30" s="11"/>
      <c r="M30" s="10"/>
      <c r="Q30" s="1" t="s">
        <v>137</v>
      </c>
    </row>
    <row r="31" spans="1:48" ht="30" customHeight="1" x14ac:dyDescent="0.3">
      <c r="A31" s="12" t="s">
        <v>218</v>
      </c>
      <c r="B31" s="12" t="s">
        <v>372</v>
      </c>
      <c r="C31" s="12" t="s">
        <v>280</v>
      </c>
      <c r="D31" s="10">
        <v>352</v>
      </c>
      <c r="E31" s="11"/>
      <c r="F31" s="11"/>
      <c r="G31" s="11"/>
      <c r="H31" s="11"/>
      <c r="I31" s="11"/>
      <c r="J31" s="11"/>
      <c r="K31" s="11"/>
      <c r="L31" s="11"/>
      <c r="M31" s="12" t="s">
        <v>146</v>
      </c>
      <c r="N31" s="1" t="s">
        <v>363</v>
      </c>
      <c r="O31" s="1" t="s">
        <v>293</v>
      </c>
      <c r="P31" s="1" t="s">
        <v>293</v>
      </c>
      <c r="Q31" s="1" t="s">
        <v>137</v>
      </c>
      <c r="R31" s="1" t="s">
        <v>326</v>
      </c>
      <c r="S31" s="1" t="s">
        <v>326</v>
      </c>
      <c r="T31" s="1" t="s">
        <v>329</v>
      </c>
      <c r="AR31" s="1" t="s">
        <v>293</v>
      </c>
      <c r="AS31" s="1" t="s">
        <v>293</v>
      </c>
      <c r="AU31" s="1" t="s">
        <v>15</v>
      </c>
      <c r="AV31">
        <v>95</v>
      </c>
    </row>
    <row r="32" spans="1:48" ht="30" customHeight="1" x14ac:dyDescent="0.3">
      <c r="A32" s="12" t="s">
        <v>394</v>
      </c>
      <c r="B32" s="12" t="s">
        <v>69</v>
      </c>
      <c r="C32" s="12" t="s">
        <v>312</v>
      </c>
      <c r="D32" s="10">
        <v>262</v>
      </c>
      <c r="E32" s="11"/>
      <c r="F32" s="11"/>
      <c r="G32" s="11"/>
      <c r="H32" s="11"/>
      <c r="I32" s="11"/>
      <c r="J32" s="11"/>
      <c r="K32" s="11"/>
      <c r="L32" s="11"/>
      <c r="M32" s="12" t="s">
        <v>293</v>
      </c>
      <c r="N32" s="1" t="s">
        <v>360</v>
      </c>
      <c r="O32" s="1" t="s">
        <v>293</v>
      </c>
      <c r="P32" s="1" t="s">
        <v>293</v>
      </c>
      <c r="Q32" s="1" t="s">
        <v>137</v>
      </c>
      <c r="R32" s="1" t="s">
        <v>326</v>
      </c>
      <c r="S32" s="1" t="s">
        <v>326</v>
      </c>
      <c r="T32" s="1" t="s">
        <v>329</v>
      </c>
      <c r="AR32" s="1" t="s">
        <v>293</v>
      </c>
      <c r="AS32" s="1" t="s">
        <v>293</v>
      </c>
      <c r="AU32" s="1" t="s">
        <v>17</v>
      </c>
      <c r="AV32">
        <v>97</v>
      </c>
    </row>
    <row r="33" spans="1:48" ht="30" customHeight="1" x14ac:dyDescent="0.3">
      <c r="A33" s="12" t="s">
        <v>111</v>
      </c>
      <c r="B33" s="12" t="s">
        <v>293</v>
      </c>
      <c r="C33" s="12" t="s">
        <v>327</v>
      </c>
      <c r="D33" s="10">
        <v>146</v>
      </c>
      <c r="E33" s="11"/>
      <c r="F33" s="11"/>
      <c r="G33" s="11"/>
      <c r="H33" s="11"/>
      <c r="I33" s="11"/>
      <c r="J33" s="11"/>
      <c r="K33" s="11"/>
      <c r="L33" s="11"/>
      <c r="M33" s="12" t="s">
        <v>293</v>
      </c>
      <c r="N33" s="1" t="s">
        <v>340</v>
      </c>
      <c r="O33" s="1" t="s">
        <v>293</v>
      </c>
      <c r="P33" s="1" t="s">
        <v>293</v>
      </c>
      <c r="Q33" s="1" t="s">
        <v>137</v>
      </c>
      <c r="R33" s="1" t="s">
        <v>326</v>
      </c>
      <c r="S33" s="1" t="s">
        <v>326</v>
      </c>
      <c r="T33" s="1" t="s">
        <v>329</v>
      </c>
      <c r="AR33" s="1" t="s">
        <v>293</v>
      </c>
      <c r="AS33" s="1" t="s">
        <v>293</v>
      </c>
      <c r="AU33" s="1" t="s">
        <v>19</v>
      </c>
      <c r="AV33">
        <v>98</v>
      </c>
    </row>
    <row r="34" spans="1:48" ht="30" customHeight="1" x14ac:dyDescent="0.3">
      <c r="A34" s="12" t="s">
        <v>153</v>
      </c>
      <c r="B34" s="12" t="s">
        <v>293</v>
      </c>
      <c r="C34" s="12" t="s">
        <v>333</v>
      </c>
      <c r="D34" s="10">
        <v>5</v>
      </c>
      <c r="E34" s="11"/>
      <c r="F34" s="11"/>
      <c r="G34" s="11"/>
      <c r="H34" s="11"/>
      <c r="I34" s="11"/>
      <c r="J34" s="11"/>
      <c r="K34" s="11"/>
      <c r="L34" s="11"/>
      <c r="M34" s="12" t="s">
        <v>293</v>
      </c>
      <c r="N34" s="1" t="s">
        <v>356</v>
      </c>
      <c r="O34" s="1" t="s">
        <v>293</v>
      </c>
      <c r="P34" s="1" t="s">
        <v>293</v>
      </c>
      <c r="Q34" s="1" t="s">
        <v>137</v>
      </c>
      <c r="R34" s="1" t="s">
        <v>326</v>
      </c>
      <c r="S34" s="1" t="s">
        <v>326</v>
      </c>
      <c r="T34" s="1" t="s">
        <v>329</v>
      </c>
      <c r="AR34" s="1" t="s">
        <v>293</v>
      </c>
      <c r="AS34" s="1" t="s">
        <v>293</v>
      </c>
      <c r="AU34" s="1" t="s">
        <v>16</v>
      </c>
      <c r="AV34">
        <v>110</v>
      </c>
    </row>
    <row r="35" spans="1:48" ht="30" customHeight="1" x14ac:dyDescent="0.3">
      <c r="A35" s="10"/>
      <c r="B35" s="10"/>
      <c r="C35" s="10"/>
      <c r="D35" s="10"/>
      <c r="E35" s="11"/>
      <c r="F35" s="11"/>
      <c r="G35" s="11"/>
      <c r="H35" s="11"/>
      <c r="I35" s="11"/>
      <c r="J35" s="11"/>
      <c r="K35" s="11"/>
      <c r="L35" s="11"/>
      <c r="M35" s="10"/>
      <c r="Q35" s="1" t="s">
        <v>137</v>
      </c>
    </row>
    <row r="36" spans="1:48" ht="30" customHeight="1" x14ac:dyDescent="0.3">
      <c r="A36" s="10"/>
      <c r="B36" s="10"/>
      <c r="C36" s="10"/>
      <c r="D36" s="10"/>
      <c r="E36" s="11"/>
      <c r="F36" s="11"/>
      <c r="G36" s="11"/>
      <c r="H36" s="11"/>
      <c r="I36" s="11"/>
      <c r="J36" s="11"/>
      <c r="K36" s="11"/>
      <c r="L36" s="11"/>
      <c r="M36" s="10"/>
      <c r="Q36" s="1" t="s">
        <v>137</v>
      </c>
    </row>
    <row r="37" spans="1:48" ht="30" customHeight="1" x14ac:dyDescent="0.3">
      <c r="A37" s="10"/>
      <c r="B37" s="10"/>
      <c r="C37" s="10"/>
      <c r="D37" s="10"/>
      <c r="E37" s="11"/>
      <c r="F37" s="11"/>
      <c r="G37" s="11"/>
      <c r="H37" s="11"/>
      <c r="I37" s="11"/>
      <c r="J37" s="11"/>
      <c r="K37" s="11"/>
      <c r="L37" s="11"/>
      <c r="M37" s="10"/>
      <c r="Q37" s="1" t="s">
        <v>137</v>
      </c>
    </row>
    <row r="38" spans="1:48" ht="30" customHeight="1" x14ac:dyDescent="0.3">
      <c r="A38" s="10"/>
      <c r="B38" s="10"/>
      <c r="C38" s="10"/>
      <c r="D38" s="10"/>
      <c r="E38" s="11"/>
      <c r="F38" s="11"/>
      <c r="G38" s="11"/>
      <c r="H38" s="11"/>
      <c r="I38" s="11"/>
      <c r="J38" s="11"/>
      <c r="K38" s="11"/>
      <c r="L38" s="11"/>
      <c r="M38" s="10"/>
      <c r="Q38" s="1" t="s">
        <v>137</v>
      </c>
    </row>
    <row r="39" spans="1:48" ht="30" customHeight="1" x14ac:dyDescent="0.3">
      <c r="A39" s="10"/>
      <c r="B39" s="10"/>
      <c r="C39" s="10"/>
      <c r="D39" s="10"/>
      <c r="E39" s="11"/>
      <c r="F39" s="11"/>
      <c r="G39" s="11"/>
      <c r="H39" s="11"/>
      <c r="I39" s="11"/>
      <c r="J39" s="11"/>
      <c r="K39" s="11"/>
      <c r="L39" s="11"/>
      <c r="M39" s="10"/>
      <c r="Q39" s="1" t="s">
        <v>137</v>
      </c>
    </row>
    <row r="40" spans="1:48" ht="30" customHeight="1" x14ac:dyDescent="0.3">
      <c r="A40" s="10"/>
      <c r="B40" s="10"/>
      <c r="C40" s="10"/>
      <c r="D40" s="10"/>
      <c r="E40" s="11"/>
      <c r="F40" s="11"/>
      <c r="G40" s="11"/>
      <c r="H40" s="11"/>
      <c r="I40" s="11"/>
      <c r="J40" s="11"/>
      <c r="K40" s="11"/>
      <c r="L40" s="11"/>
      <c r="M40" s="10"/>
      <c r="Q40" s="1" t="s">
        <v>137</v>
      </c>
    </row>
    <row r="41" spans="1:48" ht="30" customHeight="1" x14ac:dyDescent="0.3">
      <c r="A41" s="10"/>
      <c r="B41" s="10"/>
      <c r="C41" s="10"/>
      <c r="D41" s="10"/>
      <c r="E41" s="11"/>
      <c r="F41" s="11"/>
      <c r="G41" s="11"/>
      <c r="H41" s="11"/>
      <c r="I41" s="11"/>
      <c r="J41" s="11"/>
      <c r="K41" s="11"/>
      <c r="L41" s="11"/>
      <c r="M41" s="10"/>
      <c r="Q41" s="1" t="s">
        <v>137</v>
      </c>
    </row>
    <row r="42" spans="1:48" ht="30" customHeight="1" x14ac:dyDescent="0.3">
      <c r="A42" s="10"/>
      <c r="B42" s="10"/>
      <c r="C42" s="10"/>
      <c r="D42" s="10"/>
      <c r="E42" s="11"/>
      <c r="F42" s="11"/>
      <c r="G42" s="11"/>
      <c r="H42" s="11"/>
      <c r="I42" s="11"/>
      <c r="J42" s="11"/>
      <c r="K42" s="11"/>
      <c r="L42" s="11"/>
      <c r="M42" s="10"/>
      <c r="Q42" s="1" t="s">
        <v>137</v>
      </c>
    </row>
    <row r="43" spans="1:48" ht="30" customHeight="1" x14ac:dyDescent="0.3">
      <c r="A43" s="10"/>
      <c r="B43" s="10"/>
      <c r="C43" s="10"/>
      <c r="D43" s="10"/>
      <c r="E43" s="11"/>
      <c r="F43" s="11"/>
      <c r="G43" s="11"/>
      <c r="H43" s="11"/>
      <c r="I43" s="11"/>
      <c r="J43" s="11"/>
      <c r="K43" s="11"/>
      <c r="L43" s="11"/>
      <c r="M43" s="10"/>
      <c r="Q43" s="1" t="s">
        <v>137</v>
      </c>
    </row>
    <row r="44" spans="1:48" ht="30" customHeight="1" x14ac:dyDescent="0.3">
      <c r="A44" s="10"/>
      <c r="B44" s="10"/>
      <c r="C44" s="10"/>
      <c r="D44" s="10"/>
      <c r="E44" s="11"/>
      <c r="F44" s="11"/>
      <c r="G44" s="11"/>
      <c r="H44" s="11"/>
      <c r="I44" s="11"/>
      <c r="J44" s="11"/>
      <c r="K44" s="11"/>
      <c r="L44" s="11"/>
      <c r="M44" s="10"/>
      <c r="Q44" s="1" t="s">
        <v>137</v>
      </c>
    </row>
    <row r="45" spans="1:48" ht="30" customHeight="1" x14ac:dyDescent="0.3">
      <c r="A45" s="10"/>
      <c r="B45" s="10"/>
      <c r="C45" s="10"/>
      <c r="D45" s="10"/>
      <c r="E45" s="11"/>
      <c r="F45" s="11"/>
      <c r="G45" s="11"/>
      <c r="H45" s="11"/>
      <c r="I45" s="11"/>
      <c r="J45" s="11"/>
      <c r="K45" s="11"/>
      <c r="L45" s="11"/>
      <c r="M45" s="10"/>
      <c r="Q45" s="1" t="s">
        <v>137</v>
      </c>
    </row>
    <row r="46" spans="1:48" ht="30" customHeight="1" x14ac:dyDescent="0.3">
      <c r="A46" s="10"/>
      <c r="B46" s="10"/>
      <c r="C46" s="10"/>
      <c r="D46" s="10"/>
      <c r="E46" s="11"/>
      <c r="F46" s="11"/>
      <c r="G46" s="11"/>
      <c r="H46" s="11"/>
      <c r="I46" s="11"/>
      <c r="J46" s="11"/>
      <c r="K46" s="11"/>
      <c r="L46" s="11"/>
      <c r="M46" s="10"/>
      <c r="Q46" s="1" t="s">
        <v>137</v>
      </c>
    </row>
    <row r="47" spans="1:48" ht="30" customHeight="1" x14ac:dyDescent="0.3">
      <c r="A47" s="10"/>
      <c r="B47" s="10"/>
      <c r="C47" s="10"/>
      <c r="D47" s="10"/>
      <c r="E47" s="11"/>
      <c r="F47" s="11"/>
      <c r="G47" s="11"/>
      <c r="H47" s="11"/>
      <c r="I47" s="11"/>
      <c r="J47" s="11"/>
      <c r="K47" s="11"/>
      <c r="L47" s="11"/>
      <c r="M47" s="10"/>
      <c r="Q47" s="1" t="s">
        <v>137</v>
      </c>
    </row>
    <row r="48" spans="1:48" ht="30" customHeight="1" x14ac:dyDescent="0.3">
      <c r="A48" s="10"/>
      <c r="B48" s="10"/>
      <c r="C48" s="10"/>
      <c r="D48" s="10"/>
      <c r="E48" s="11"/>
      <c r="F48" s="11"/>
      <c r="G48" s="11"/>
      <c r="H48" s="11"/>
      <c r="I48" s="11"/>
      <c r="J48" s="11"/>
      <c r="K48" s="11"/>
      <c r="L48" s="11"/>
      <c r="M48" s="10"/>
      <c r="Q48" s="1" t="s">
        <v>137</v>
      </c>
    </row>
    <row r="49" spans="1:48" ht="30" customHeight="1" x14ac:dyDescent="0.3">
      <c r="A49" s="10"/>
      <c r="B49" s="10"/>
      <c r="C49" s="10"/>
      <c r="D49" s="10"/>
      <c r="E49" s="11"/>
      <c r="F49" s="11"/>
      <c r="G49" s="11"/>
      <c r="H49" s="11"/>
      <c r="I49" s="11"/>
      <c r="J49" s="11"/>
      <c r="K49" s="11"/>
      <c r="L49" s="11"/>
      <c r="M49" s="10"/>
      <c r="Q49" s="1" t="s">
        <v>137</v>
      </c>
    </row>
    <row r="50" spans="1:48" ht="30" customHeight="1" x14ac:dyDescent="0.3">
      <c r="A50" s="10"/>
      <c r="B50" s="10"/>
      <c r="C50" s="10"/>
      <c r="D50" s="10"/>
      <c r="E50" s="11"/>
      <c r="F50" s="11"/>
      <c r="G50" s="11"/>
      <c r="H50" s="11"/>
      <c r="I50" s="11"/>
      <c r="J50" s="11"/>
      <c r="K50" s="11"/>
      <c r="L50" s="11"/>
      <c r="M50" s="10"/>
      <c r="Q50" s="1" t="s">
        <v>137</v>
      </c>
    </row>
    <row r="51" spans="1:48" ht="30" customHeight="1" x14ac:dyDescent="0.3">
      <c r="A51" s="10"/>
      <c r="B51" s="10"/>
      <c r="C51" s="10"/>
      <c r="D51" s="10"/>
      <c r="E51" s="11"/>
      <c r="F51" s="11"/>
      <c r="G51" s="11"/>
      <c r="H51" s="11"/>
      <c r="I51" s="11"/>
      <c r="J51" s="11"/>
      <c r="K51" s="11"/>
      <c r="L51" s="11"/>
      <c r="M51" s="10"/>
      <c r="Q51" s="1" t="s">
        <v>137</v>
      </c>
    </row>
    <row r="52" spans="1:48" ht="30" customHeight="1" x14ac:dyDescent="0.3">
      <c r="A52" s="10"/>
      <c r="B52" s="10"/>
      <c r="C52" s="10"/>
      <c r="D52" s="10"/>
      <c r="E52" s="11"/>
      <c r="F52" s="11"/>
      <c r="G52" s="11"/>
      <c r="H52" s="11"/>
      <c r="I52" s="11"/>
      <c r="J52" s="11"/>
      <c r="K52" s="11"/>
      <c r="L52" s="11"/>
      <c r="M52" s="10"/>
      <c r="Q52" s="1" t="s">
        <v>137</v>
      </c>
    </row>
    <row r="53" spans="1:48" ht="30" customHeight="1" x14ac:dyDescent="0.3">
      <c r="A53" s="10"/>
      <c r="B53" s="10"/>
      <c r="C53" s="10"/>
      <c r="D53" s="10"/>
      <c r="E53" s="11"/>
      <c r="F53" s="11"/>
      <c r="G53" s="11"/>
      <c r="H53" s="11"/>
      <c r="I53" s="11"/>
      <c r="J53" s="11"/>
      <c r="K53" s="11"/>
      <c r="L53" s="11"/>
      <c r="M53" s="10"/>
      <c r="Q53" s="1" t="s">
        <v>137</v>
      </c>
    </row>
    <row r="54" spans="1:48" ht="30" customHeight="1" x14ac:dyDescent="0.3">
      <c r="A54" s="10"/>
      <c r="B54" s="10"/>
      <c r="C54" s="10"/>
      <c r="D54" s="10"/>
      <c r="E54" s="11"/>
      <c r="F54" s="11"/>
      <c r="G54" s="11"/>
      <c r="H54" s="11"/>
      <c r="I54" s="11"/>
      <c r="J54" s="11"/>
      <c r="K54" s="11"/>
      <c r="L54" s="11"/>
      <c r="M54" s="10"/>
      <c r="Q54" s="1" t="s">
        <v>137</v>
      </c>
    </row>
    <row r="55" spans="1:48" ht="30" customHeight="1" x14ac:dyDescent="0.3">
      <c r="A55" s="12" t="s">
        <v>75</v>
      </c>
      <c r="B55" s="10"/>
      <c r="C55" s="10"/>
      <c r="D55" s="10"/>
      <c r="E55" s="11"/>
      <c r="F55" s="11"/>
      <c r="G55" s="11"/>
      <c r="H55" s="11"/>
      <c r="I55" s="11"/>
      <c r="J55" s="11"/>
      <c r="K55" s="11"/>
      <c r="L55" s="11"/>
      <c r="M55" s="10"/>
      <c r="N55" t="s">
        <v>83</v>
      </c>
    </row>
    <row r="56" spans="1:48" ht="30" customHeight="1" x14ac:dyDescent="0.3">
      <c r="A56" s="12" t="s">
        <v>94</v>
      </c>
      <c r="B56" s="12" t="s">
        <v>293</v>
      </c>
      <c r="C56" s="10"/>
      <c r="D56" s="10"/>
      <c r="E56" s="11"/>
      <c r="F56" s="11"/>
      <c r="G56" s="11"/>
      <c r="H56" s="11"/>
      <c r="I56" s="11"/>
      <c r="J56" s="11"/>
      <c r="K56" s="11"/>
      <c r="L56" s="11"/>
      <c r="M56" s="10"/>
      <c r="Q56" s="1" t="s">
        <v>234</v>
      </c>
    </row>
    <row r="57" spans="1:48" ht="30" customHeight="1" x14ac:dyDescent="0.3">
      <c r="A57" s="12" t="s">
        <v>378</v>
      </c>
      <c r="B57" s="12" t="s">
        <v>293</v>
      </c>
      <c r="C57" s="12" t="s">
        <v>280</v>
      </c>
      <c r="D57" s="10">
        <v>352</v>
      </c>
      <c r="E57" s="11"/>
      <c r="F57" s="11"/>
      <c r="G57" s="11"/>
      <c r="H57" s="11"/>
      <c r="I57" s="11"/>
      <c r="J57" s="11"/>
      <c r="K57" s="11"/>
      <c r="L57" s="11"/>
      <c r="M57" s="12" t="s">
        <v>98</v>
      </c>
      <c r="N57" s="1" t="s">
        <v>184</v>
      </c>
      <c r="O57" s="1" t="s">
        <v>293</v>
      </c>
      <c r="P57" s="1" t="s">
        <v>293</v>
      </c>
      <c r="Q57" s="1" t="s">
        <v>234</v>
      </c>
      <c r="R57" s="1" t="s">
        <v>329</v>
      </c>
      <c r="S57" s="1" t="s">
        <v>326</v>
      </c>
      <c r="T57" s="1" t="s">
        <v>326</v>
      </c>
      <c r="AR57" s="1" t="s">
        <v>293</v>
      </c>
      <c r="AS57" s="1" t="s">
        <v>293</v>
      </c>
      <c r="AU57" s="1" t="s">
        <v>344</v>
      </c>
      <c r="AV57">
        <v>99</v>
      </c>
    </row>
    <row r="58" spans="1:48" ht="30" customHeight="1" x14ac:dyDescent="0.3">
      <c r="A58" s="12" t="s">
        <v>395</v>
      </c>
      <c r="B58" s="12" t="s">
        <v>293</v>
      </c>
      <c r="C58" s="12" t="s">
        <v>280</v>
      </c>
      <c r="D58" s="10">
        <v>342</v>
      </c>
      <c r="E58" s="11"/>
      <c r="F58" s="11"/>
      <c r="G58" s="11"/>
      <c r="H58" s="11"/>
      <c r="I58" s="11"/>
      <c r="J58" s="11"/>
      <c r="K58" s="11"/>
      <c r="L58" s="11"/>
      <c r="M58" s="12" t="s">
        <v>109</v>
      </c>
      <c r="N58" s="1" t="s">
        <v>185</v>
      </c>
      <c r="O58" s="1" t="s">
        <v>293</v>
      </c>
      <c r="P58" s="1" t="s">
        <v>293</v>
      </c>
      <c r="Q58" s="1" t="s">
        <v>234</v>
      </c>
      <c r="R58" s="1" t="s">
        <v>329</v>
      </c>
      <c r="S58" s="1" t="s">
        <v>326</v>
      </c>
      <c r="T58" s="1" t="s">
        <v>326</v>
      </c>
      <c r="AR58" s="1" t="s">
        <v>293</v>
      </c>
      <c r="AS58" s="1" t="s">
        <v>293</v>
      </c>
      <c r="AU58" s="1" t="s">
        <v>361</v>
      </c>
      <c r="AV58">
        <v>100</v>
      </c>
    </row>
    <row r="59" spans="1:48" ht="30" customHeight="1" x14ac:dyDescent="0.3">
      <c r="A59" s="12" t="s">
        <v>192</v>
      </c>
      <c r="B59" s="12" t="s">
        <v>293</v>
      </c>
      <c r="C59" s="12" t="s">
        <v>280</v>
      </c>
      <c r="D59" s="10">
        <v>10.8</v>
      </c>
      <c r="E59" s="11"/>
      <c r="F59" s="11"/>
      <c r="G59" s="11"/>
      <c r="H59" s="11"/>
      <c r="I59" s="11"/>
      <c r="J59" s="11"/>
      <c r="K59" s="11"/>
      <c r="L59" s="11"/>
      <c r="M59" s="12" t="s">
        <v>243</v>
      </c>
      <c r="N59" s="1" t="s">
        <v>183</v>
      </c>
      <c r="O59" s="1" t="s">
        <v>293</v>
      </c>
      <c r="P59" s="1" t="s">
        <v>293</v>
      </c>
      <c r="Q59" s="1" t="s">
        <v>234</v>
      </c>
      <c r="R59" s="1" t="s">
        <v>329</v>
      </c>
      <c r="S59" s="1" t="s">
        <v>326</v>
      </c>
      <c r="T59" s="1" t="s">
        <v>326</v>
      </c>
      <c r="AR59" s="1" t="s">
        <v>293</v>
      </c>
      <c r="AS59" s="1" t="s">
        <v>293</v>
      </c>
      <c r="AU59" s="1" t="s">
        <v>348</v>
      </c>
      <c r="AV59">
        <v>107</v>
      </c>
    </row>
    <row r="60" spans="1:48" ht="30" customHeight="1" x14ac:dyDescent="0.3">
      <c r="A60" s="12" t="s">
        <v>220</v>
      </c>
      <c r="B60" s="12" t="s">
        <v>293</v>
      </c>
      <c r="C60" s="12" t="s">
        <v>318</v>
      </c>
      <c r="D60" s="10">
        <v>2.5609999999999999</v>
      </c>
      <c r="E60" s="11"/>
      <c r="F60" s="11"/>
      <c r="G60" s="11"/>
      <c r="H60" s="11"/>
      <c r="I60" s="11"/>
      <c r="J60" s="11"/>
      <c r="K60" s="11"/>
      <c r="L60" s="11"/>
      <c r="M60" s="12" t="s">
        <v>293</v>
      </c>
      <c r="N60" s="1" t="s">
        <v>334</v>
      </c>
      <c r="O60" s="1" t="s">
        <v>293</v>
      </c>
      <c r="P60" s="1" t="s">
        <v>293</v>
      </c>
      <c r="Q60" s="1" t="s">
        <v>234</v>
      </c>
      <c r="R60" s="1" t="s">
        <v>326</v>
      </c>
      <c r="S60" s="1" t="s">
        <v>326</v>
      </c>
      <c r="T60" s="1" t="s">
        <v>329</v>
      </c>
      <c r="AR60" s="1" t="s">
        <v>293</v>
      </c>
      <c r="AS60" s="1" t="s">
        <v>293</v>
      </c>
      <c r="AU60" s="1" t="s">
        <v>14</v>
      </c>
      <c r="AV60">
        <v>112</v>
      </c>
    </row>
    <row r="61" spans="1:48" ht="30" customHeight="1" x14ac:dyDescent="0.3">
      <c r="A61" s="12" t="s">
        <v>385</v>
      </c>
      <c r="B61" s="12" t="s">
        <v>62</v>
      </c>
      <c r="C61" s="12" t="s">
        <v>318</v>
      </c>
      <c r="D61" s="10">
        <v>1.43</v>
      </c>
      <c r="E61" s="11"/>
      <c r="F61" s="11"/>
      <c r="G61" s="11"/>
      <c r="H61" s="11"/>
      <c r="I61" s="11"/>
      <c r="J61" s="11"/>
      <c r="K61" s="11"/>
      <c r="L61" s="11"/>
      <c r="M61" s="12" t="s">
        <v>293</v>
      </c>
      <c r="N61" s="1" t="s">
        <v>359</v>
      </c>
      <c r="O61" s="1" t="s">
        <v>293</v>
      </c>
      <c r="P61" s="1" t="s">
        <v>293</v>
      </c>
      <c r="Q61" s="1" t="s">
        <v>234</v>
      </c>
      <c r="R61" s="1" t="s">
        <v>326</v>
      </c>
      <c r="S61" s="1" t="s">
        <v>326</v>
      </c>
      <c r="T61" s="1" t="s">
        <v>329</v>
      </c>
      <c r="AR61" s="1" t="s">
        <v>293</v>
      </c>
      <c r="AS61" s="1" t="s">
        <v>293</v>
      </c>
      <c r="AU61" s="1" t="s">
        <v>18</v>
      </c>
      <c r="AV61">
        <v>106</v>
      </c>
    </row>
    <row r="62" spans="1:48" ht="30" customHeight="1" x14ac:dyDescent="0.3">
      <c r="A62" s="10"/>
      <c r="B62" s="10"/>
      <c r="C62" s="10"/>
      <c r="D62" s="10"/>
      <c r="E62" s="11"/>
      <c r="F62" s="11"/>
      <c r="G62" s="11"/>
      <c r="H62" s="11"/>
      <c r="I62" s="11"/>
      <c r="J62" s="11"/>
      <c r="K62" s="11"/>
      <c r="L62" s="11"/>
      <c r="M62" s="10"/>
      <c r="Q62" s="1" t="s">
        <v>234</v>
      </c>
    </row>
    <row r="63" spans="1:48" ht="30" customHeight="1" x14ac:dyDescent="0.3">
      <c r="A63" s="10"/>
      <c r="B63" s="10"/>
      <c r="C63" s="10"/>
      <c r="D63" s="10"/>
      <c r="E63" s="11"/>
      <c r="F63" s="11"/>
      <c r="G63" s="11"/>
      <c r="H63" s="11"/>
      <c r="I63" s="11"/>
      <c r="J63" s="11"/>
      <c r="K63" s="11"/>
      <c r="L63" s="11"/>
      <c r="M63" s="10"/>
      <c r="Q63" s="1" t="s">
        <v>234</v>
      </c>
    </row>
    <row r="64" spans="1:48" ht="30" customHeight="1" x14ac:dyDescent="0.3">
      <c r="A64" s="10"/>
      <c r="B64" s="10"/>
      <c r="C64" s="10"/>
      <c r="D64" s="10"/>
      <c r="E64" s="11"/>
      <c r="F64" s="11"/>
      <c r="G64" s="11"/>
      <c r="H64" s="11"/>
      <c r="I64" s="11"/>
      <c r="J64" s="11"/>
      <c r="K64" s="11"/>
      <c r="L64" s="11"/>
      <c r="M64" s="10"/>
      <c r="Q64" s="1" t="s">
        <v>234</v>
      </c>
    </row>
    <row r="65" spans="1:17" ht="30" customHeight="1" x14ac:dyDescent="0.3">
      <c r="A65" s="10"/>
      <c r="B65" s="10"/>
      <c r="C65" s="10"/>
      <c r="D65" s="10"/>
      <c r="E65" s="11"/>
      <c r="F65" s="11"/>
      <c r="G65" s="11"/>
      <c r="H65" s="11"/>
      <c r="I65" s="11"/>
      <c r="J65" s="11"/>
      <c r="K65" s="11"/>
      <c r="L65" s="11"/>
      <c r="M65" s="10"/>
      <c r="Q65" s="1" t="s">
        <v>234</v>
      </c>
    </row>
    <row r="66" spans="1:17" ht="30" customHeight="1" x14ac:dyDescent="0.3">
      <c r="A66" s="10"/>
      <c r="B66" s="10"/>
      <c r="C66" s="10"/>
      <c r="D66" s="10"/>
      <c r="E66" s="11"/>
      <c r="F66" s="11"/>
      <c r="G66" s="11"/>
      <c r="H66" s="11"/>
      <c r="I66" s="11"/>
      <c r="J66" s="11"/>
      <c r="K66" s="11"/>
      <c r="L66" s="11"/>
      <c r="M66" s="10"/>
      <c r="Q66" s="1" t="s">
        <v>234</v>
      </c>
    </row>
    <row r="67" spans="1:17" ht="30" customHeight="1" x14ac:dyDescent="0.3">
      <c r="A67" s="10"/>
      <c r="B67" s="10"/>
      <c r="C67" s="10"/>
      <c r="D67" s="10"/>
      <c r="E67" s="11"/>
      <c r="F67" s="11"/>
      <c r="G67" s="11"/>
      <c r="H67" s="11"/>
      <c r="I67" s="11"/>
      <c r="J67" s="11"/>
      <c r="K67" s="11"/>
      <c r="L67" s="11"/>
      <c r="M67" s="10"/>
      <c r="Q67" s="1" t="s">
        <v>234</v>
      </c>
    </row>
    <row r="68" spans="1:17" ht="30" customHeight="1" x14ac:dyDescent="0.3">
      <c r="A68" s="10"/>
      <c r="B68" s="10"/>
      <c r="C68" s="10"/>
      <c r="D68" s="10"/>
      <c r="E68" s="11"/>
      <c r="F68" s="11"/>
      <c r="G68" s="11"/>
      <c r="H68" s="11"/>
      <c r="I68" s="11"/>
      <c r="J68" s="11"/>
      <c r="K68" s="11"/>
      <c r="L68" s="11"/>
      <c r="M68" s="10"/>
      <c r="Q68" s="1" t="s">
        <v>234</v>
      </c>
    </row>
    <row r="69" spans="1:17" ht="30" customHeight="1" x14ac:dyDescent="0.3">
      <c r="A69" s="10"/>
      <c r="B69" s="10"/>
      <c r="C69" s="10"/>
      <c r="D69" s="10"/>
      <c r="E69" s="11"/>
      <c r="F69" s="11"/>
      <c r="G69" s="11"/>
      <c r="H69" s="11"/>
      <c r="I69" s="11"/>
      <c r="J69" s="11"/>
      <c r="K69" s="11"/>
      <c r="L69" s="11"/>
      <c r="M69" s="10"/>
      <c r="Q69" s="1" t="s">
        <v>234</v>
      </c>
    </row>
    <row r="70" spans="1:17" ht="30" customHeight="1" x14ac:dyDescent="0.3">
      <c r="A70" s="10"/>
      <c r="B70" s="10"/>
      <c r="C70" s="10"/>
      <c r="D70" s="10"/>
      <c r="E70" s="11"/>
      <c r="F70" s="11"/>
      <c r="G70" s="11"/>
      <c r="H70" s="11"/>
      <c r="I70" s="11"/>
      <c r="J70" s="11"/>
      <c r="K70" s="11"/>
      <c r="L70" s="11"/>
      <c r="M70" s="10"/>
      <c r="Q70" s="1" t="s">
        <v>234</v>
      </c>
    </row>
    <row r="71" spans="1:17" ht="30" customHeight="1" x14ac:dyDescent="0.3">
      <c r="A71" s="10"/>
      <c r="B71" s="10"/>
      <c r="C71" s="10"/>
      <c r="D71" s="10"/>
      <c r="E71" s="11"/>
      <c r="F71" s="11"/>
      <c r="G71" s="11"/>
      <c r="H71" s="11"/>
      <c r="I71" s="11"/>
      <c r="J71" s="11"/>
      <c r="K71" s="11"/>
      <c r="L71" s="11"/>
      <c r="M71" s="10"/>
      <c r="Q71" s="1" t="s">
        <v>234</v>
      </c>
    </row>
    <row r="72" spans="1:17" ht="30" customHeight="1" x14ac:dyDescent="0.3">
      <c r="A72" s="10"/>
      <c r="B72" s="10"/>
      <c r="C72" s="10"/>
      <c r="D72" s="10"/>
      <c r="E72" s="11"/>
      <c r="F72" s="11"/>
      <c r="G72" s="11"/>
      <c r="H72" s="11"/>
      <c r="I72" s="11"/>
      <c r="J72" s="11"/>
      <c r="K72" s="11"/>
      <c r="L72" s="11"/>
      <c r="M72" s="10"/>
      <c r="Q72" s="1" t="s">
        <v>234</v>
      </c>
    </row>
    <row r="73" spans="1:17" ht="30" customHeight="1" x14ac:dyDescent="0.3">
      <c r="A73" s="10"/>
      <c r="B73" s="10"/>
      <c r="C73" s="10"/>
      <c r="D73" s="10"/>
      <c r="E73" s="11"/>
      <c r="F73" s="11"/>
      <c r="G73" s="11"/>
      <c r="H73" s="11"/>
      <c r="I73" s="11"/>
      <c r="J73" s="11"/>
      <c r="K73" s="11"/>
      <c r="L73" s="11"/>
      <c r="M73" s="10"/>
      <c r="Q73" s="1" t="s">
        <v>234</v>
      </c>
    </row>
    <row r="74" spans="1:17" ht="30" customHeight="1" x14ac:dyDescent="0.3">
      <c r="A74" s="10"/>
      <c r="B74" s="10"/>
      <c r="C74" s="10"/>
      <c r="D74" s="10"/>
      <c r="E74" s="11"/>
      <c r="F74" s="11"/>
      <c r="G74" s="11"/>
      <c r="H74" s="11"/>
      <c r="I74" s="11"/>
      <c r="J74" s="11"/>
      <c r="K74" s="11"/>
      <c r="L74" s="11"/>
      <c r="M74" s="10"/>
      <c r="Q74" s="1" t="s">
        <v>234</v>
      </c>
    </row>
    <row r="75" spans="1:17" ht="30" customHeight="1" x14ac:dyDescent="0.3">
      <c r="A75" s="10"/>
      <c r="B75" s="10"/>
      <c r="C75" s="10"/>
      <c r="D75" s="10"/>
      <c r="E75" s="11"/>
      <c r="F75" s="11"/>
      <c r="G75" s="11"/>
      <c r="H75" s="11"/>
      <c r="I75" s="11"/>
      <c r="J75" s="11"/>
      <c r="K75" s="11"/>
      <c r="L75" s="11"/>
      <c r="M75" s="10"/>
      <c r="Q75" s="1" t="s">
        <v>234</v>
      </c>
    </row>
    <row r="76" spans="1:17" ht="30" customHeight="1" x14ac:dyDescent="0.3">
      <c r="A76" s="10"/>
      <c r="B76" s="10"/>
      <c r="C76" s="10"/>
      <c r="D76" s="10"/>
      <c r="E76" s="11"/>
      <c r="F76" s="11"/>
      <c r="G76" s="11"/>
      <c r="H76" s="11"/>
      <c r="I76" s="11"/>
      <c r="J76" s="11"/>
      <c r="K76" s="11"/>
      <c r="L76" s="11"/>
      <c r="M76" s="10"/>
      <c r="Q76" s="1" t="s">
        <v>234</v>
      </c>
    </row>
    <row r="77" spans="1:17" ht="30" customHeight="1" x14ac:dyDescent="0.3">
      <c r="A77" s="10"/>
      <c r="B77" s="10"/>
      <c r="C77" s="10"/>
      <c r="D77" s="10"/>
      <c r="E77" s="11"/>
      <c r="F77" s="11"/>
      <c r="G77" s="11"/>
      <c r="H77" s="11"/>
      <c r="I77" s="11"/>
      <c r="J77" s="11"/>
      <c r="K77" s="11"/>
      <c r="L77" s="11"/>
      <c r="M77" s="10"/>
      <c r="Q77" s="1" t="s">
        <v>234</v>
      </c>
    </row>
    <row r="78" spans="1:17" ht="30" customHeight="1" x14ac:dyDescent="0.3">
      <c r="A78" s="10"/>
      <c r="B78" s="10"/>
      <c r="C78" s="10"/>
      <c r="D78" s="10"/>
      <c r="E78" s="11"/>
      <c r="F78" s="11"/>
      <c r="G78" s="11"/>
      <c r="H78" s="11"/>
      <c r="I78" s="11"/>
      <c r="J78" s="11"/>
      <c r="K78" s="11"/>
      <c r="L78" s="11"/>
      <c r="M78" s="10"/>
      <c r="Q78" s="1" t="s">
        <v>234</v>
      </c>
    </row>
    <row r="79" spans="1:17" ht="30" customHeight="1" x14ac:dyDescent="0.3">
      <c r="A79" s="10"/>
      <c r="B79" s="10"/>
      <c r="C79" s="10"/>
      <c r="D79" s="10"/>
      <c r="E79" s="11"/>
      <c r="F79" s="11"/>
      <c r="G79" s="11"/>
      <c r="H79" s="11"/>
      <c r="I79" s="11"/>
      <c r="J79" s="11"/>
      <c r="K79" s="11"/>
      <c r="L79" s="11"/>
      <c r="M79" s="10"/>
      <c r="Q79" s="1" t="s">
        <v>234</v>
      </c>
    </row>
    <row r="80" spans="1:17" ht="30" customHeight="1" x14ac:dyDescent="0.3">
      <c r="A80" s="10"/>
      <c r="B80" s="10"/>
      <c r="C80" s="10"/>
      <c r="D80" s="10"/>
      <c r="E80" s="11"/>
      <c r="F80" s="11"/>
      <c r="G80" s="11"/>
      <c r="H80" s="11"/>
      <c r="I80" s="11"/>
      <c r="J80" s="11"/>
      <c r="K80" s="11"/>
      <c r="L80" s="11"/>
      <c r="M80" s="10"/>
      <c r="Q80" s="1" t="s">
        <v>234</v>
      </c>
    </row>
    <row r="81" spans="1:48" ht="30" customHeight="1" x14ac:dyDescent="0.3">
      <c r="A81" s="12" t="s">
        <v>75</v>
      </c>
      <c r="B81" s="10"/>
      <c r="C81" s="10"/>
      <c r="D81" s="10"/>
      <c r="E81" s="11"/>
      <c r="F81" s="11"/>
      <c r="G81" s="11"/>
      <c r="H81" s="11"/>
      <c r="I81" s="11"/>
      <c r="J81" s="11"/>
      <c r="K81" s="11"/>
      <c r="L81" s="11"/>
      <c r="M81" s="10"/>
      <c r="N81" t="s">
        <v>83</v>
      </c>
    </row>
    <row r="82" spans="1:48" ht="30" customHeight="1" x14ac:dyDescent="0.3">
      <c r="A82" s="12" t="s">
        <v>235</v>
      </c>
      <c r="B82" s="12" t="s">
        <v>293</v>
      </c>
      <c r="C82" s="10"/>
      <c r="D82" s="10"/>
      <c r="E82" s="11"/>
      <c r="F82" s="11"/>
      <c r="G82" s="11"/>
      <c r="H82" s="11"/>
      <c r="I82" s="11"/>
      <c r="J82" s="11"/>
      <c r="K82" s="11"/>
      <c r="L82" s="11"/>
      <c r="M82" s="10"/>
      <c r="Q82" s="1" t="s">
        <v>119</v>
      </c>
    </row>
    <row r="83" spans="1:48" ht="30" customHeight="1" x14ac:dyDescent="0.3">
      <c r="A83" s="12" t="s">
        <v>325</v>
      </c>
      <c r="B83" s="12" t="s">
        <v>199</v>
      </c>
      <c r="C83" s="12" t="s">
        <v>330</v>
      </c>
      <c r="D83" s="10">
        <v>-739</v>
      </c>
      <c r="E83" s="11"/>
      <c r="F83" s="11"/>
      <c r="G83" s="11"/>
      <c r="H83" s="11"/>
      <c r="I83" s="11"/>
      <c r="J83" s="11"/>
      <c r="K83" s="11"/>
      <c r="L83" s="11"/>
      <c r="M83" s="12" t="s">
        <v>238</v>
      </c>
      <c r="N83" s="1" t="s">
        <v>339</v>
      </c>
      <c r="O83" s="1" t="s">
        <v>293</v>
      </c>
      <c r="P83" s="1" t="s">
        <v>293</v>
      </c>
      <c r="Q83" s="1" t="s">
        <v>119</v>
      </c>
      <c r="R83" s="1" t="s">
        <v>326</v>
      </c>
      <c r="S83" s="1" t="s">
        <v>326</v>
      </c>
      <c r="T83" s="1" t="s">
        <v>329</v>
      </c>
      <c r="AR83" s="1" t="s">
        <v>293</v>
      </c>
      <c r="AS83" s="1" t="s">
        <v>293</v>
      </c>
      <c r="AU83" s="1" t="s">
        <v>20</v>
      </c>
      <c r="AV83">
        <v>109</v>
      </c>
    </row>
    <row r="84" spans="1:48" ht="30" customHeight="1" x14ac:dyDescent="0.3">
      <c r="A84" s="10"/>
      <c r="B84" s="10"/>
      <c r="C84" s="10"/>
      <c r="D84" s="10"/>
      <c r="E84" s="11"/>
      <c r="F84" s="11"/>
      <c r="G84" s="11"/>
      <c r="H84" s="11"/>
      <c r="I84" s="11"/>
      <c r="J84" s="11"/>
      <c r="K84" s="11"/>
      <c r="L84" s="11"/>
      <c r="M84" s="10"/>
      <c r="Q84" s="1" t="s">
        <v>119</v>
      </c>
    </row>
    <row r="85" spans="1:48" ht="30" customHeight="1" x14ac:dyDescent="0.3">
      <c r="A85" s="10"/>
      <c r="B85" s="10"/>
      <c r="C85" s="10"/>
      <c r="D85" s="10"/>
      <c r="E85" s="11"/>
      <c r="F85" s="11"/>
      <c r="G85" s="11"/>
      <c r="H85" s="11"/>
      <c r="I85" s="11"/>
      <c r="J85" s="11"/>
      <c r="K85" s="11"/>
      <c r="L85" s="11"/>
      <c r="M85" s="10"/>
      <c r="Q85" s="1" t="s">
        <v>119</v>
      </c>
    </row>
    <row r="86" spans="1:48" ht="30" customHeight="1" x14ac:dyDescent="0.3">
      <c r="A86" s="10"/>
      <c r="B86" s="10"/>
      <c r="C86" s="10"/>
      <c r="D86" s="10"/>
      <c r="E86" s="11"/>
      <c r="F86" s="11"/>
      <c r="G86" s="11"/>
      <c r="H86" s="11"/>
      <c r="I86" s="11"/>
      <c r="J86" s="11"/>
      <c r="K86" s="11"/>
      <c r="L86" s="11"/>
      <c r="M86" s="10"/>
      <c r="Q86" s="1" t="s">
        <v>119</v>
      </c>
    </row>
    <row r="87" spans="1:48" ht="30" customHeight="1" x14ac:dyDescent="0.3">
      <c r="A87" s="10"/>
      <c r="B87" s="10"/>
      <c r="C87" s="10"/>
      <c r="D87" s="10"/>
      <c r="E87" s="11"/>
      <c r="F87" s="11"/>
      <c r="G87" s="11"/>
      <c r="H87" s="11"/>
      <c r="I87" s="11"/>
      <c r="J87" s="11"/>
      <c r="K87" s="11"/>
      <c r="L87" s="11"/>
      <c r="M87" s="10"/>
      <c r="Q87" s="1" t="s">
        <v>119</v>
      </c>
    </row>
    <row r="88" spans="1:48" ht="30" customHeight="1" x14ac:dyDescent="0.3">
      <c r="A88" s="10"/>
      <c r="B88" s="10"/>
      <c r="C88" s="10"/>
      <c r="D88" s="10"/>
      <c r="E88" s="11"/>
      <c r="F88" s="11"/>
      <c r="G88" s="11"/>
      <c r="H88" s="11"/>
      <c r="I88" s="11"/>
      <c r="J88" s="11"/>
      <c r="K88" s="11"/>
      <c r="L88" s="11"/>
      <c r="M88" s="10"/>
      <c r="Q88" s="1" t="s">
        <v>119</v>
      </c>
    </row>
    <row r="89" spans="1:48" ht="30" customHeight="1" x14ac:dyDescent="0.3">
      <c r="A89" s="10"/>
      <c r="B89" s="10"/>
      <c r="C89" s="10"/>
      <c r="D89" s="10"/>
      <c r="E89" s="11"/>
      <c r="F89" s="11"/>
      <c r="G89" s="11"/>
      <c r="H89" s="11"/>
      <c r="I89" s="11"/>
      <c r="J89" s="11"/>
      <c r="K89" s="11"/>
      <c r="L89" s="11"/>
      <c r="M89" s="10"/>
      <c r="Q89" s="1" t="s">
        <v>119</v>
      </c>
    </row>
    <row r="90" spans="1:48" ht="30" customHeight="1" x14ac:dyDescent="0.3">
      <c r="A90" s="10"/>
      <c r="B90" s="10"/>
      <c r="C90" s="10"/>
      <c r="D90" s="10"/>
      <c r="E90" s="11"/>
      <c r="F90" s="11"/>
      <c r="G90" s="11"/>
      <c r="H90" s="11"/>
      <c r="I90" s="11"/>
      <c r="J90" s="11"/>
      <c r="K90" s="11"/>
      <c r="L90" s="11"/>
      <c r="M90" s="10"/>
      <c r="Q90" s="1" t="s">
        <v>119</v>
      </c>
    </row>
    <row r="91" spans="1:48" ht="30" customHeight="1" x14ac:dyDescent="0.3">
      <c r="A91" s="10"/>
      <c r="B91" s="10"/>
      <c r="C91" s="10"/>
      <c r="D91" s="10"/>
      <c r="E91" s="11"/>
      <c r="F91" s="11"/>
      <c r="G91" s="11"/>
      <c r="H91" s="11"/>
      <c r="I91" s="11"/>
      <c r="J91" s="11"/>
      <c r="K91" s="11"/>
      <c r="L91" s="11"/>
      <c r="M91" s="10"/>
      <c r="Q91" s="1" t="s">
        <v>119</v>
      </c>
    </row>
    <row r="92" spans="1:48" ht="30" customHeight="1" x14ac:dyDescent="0.3">
      <c r="A92" s="10"/>
      <c r="B92" s="10"/>
      <c r="C92" s="10"/>
      <c r="D92" s="10"/>
      <c r="E92" s="11"/>
      <c r="F92" s="11"/>
      <c r="G92" s="11"/>
      <c r="H92" s="11"/>
      <c r="I92" s="11"/>
      <c r="J92" s="11"/>
      <c r="K92" s="11"/>
      <c r="L92" s="11"/>
      <c r="M92" s="10"/>
      <c r="Q92" s="1" t="s">
        <v>119</v>
      </c>
    </row>
    <row r="93" spans="1:48" ht="30" customHeight="1" x14ac:dyDescent="0.3">
      <c r="A93" s="10"/>
      <c r="B93" s="10"/>
      <c r="C93" s="10"/>
      <c r="D93" s="10"/>
      <c r="E93" s="11"/>
      <c r="F93" s="11"/>
      <c r="G93" s="11"/>
      <c r="H93" s="11"/>
      <c r="I93" s="11"/>
      <c r="J93" s="11"/>
      <c r="K93" s="11"/>
      <c r="L93" s="11"/>
      <c r="M93" s="10"/>
      <c r="Q93" s="1" t="s">
        <v>119</v>
      </c>
    </row>
    <row r="94" spans="1:48" ht="30" customHeight="1" x14ac:dyDescent="0.3">
      <c r="A94" s="10"/>
      <c r="B94" s="10"/>
      <c r="C94" s="10"/>
      <c r="D94" s="10"/>
      <c r="E94" s="11"/>
      <c r="F94" s="11"/>
      <c r="G94" s="11"/>
      <c r="H94" s="11"/>
      <c r="I94" s="11"/>
      <c r="J94" s="11"/>
      <c r="K94" s="11"/>
      <c r="L94" s="11"/>
      <c r="M94" s="10"/>
      <c r="Q94" s="1" t="s">
        <v>119</v>
      </c>
    </row>
    <row r="95" spans="1:48" ht="30" customHeight="1" x14ac:dyDescent="0.3">
      <c r="A95" s="10"/>
      <c r="B95" s="10"/>
      <c r="C95" s="10"/>
      <c r="D95" s="10"/>
      <c r="E95" s="11"/>
      <c r="F95" s="11"/>
      <c r="G95" s="11"/>
      <c r="H95" s="11"/>
      <c r="I95" s="11"/>
      <c r="J95" s="11"/>
      <c r="K95" s="11"/>
      <c r="L95" s="11"/>
      <c r="M95" s="10"/>
      <c r="Q95" s="1" t="s">
        <v>119</v>
      </c>
    </row>
    <row r="96" spans="1:48" ht="30" customHeight="1" x14ac:dyDescent="0.3">
      <c r="A96" s="10"/>
      <c r="B96" s="10"/>
      <c r="C96" s="10"/>
      <c r="D96" s="10"/>
      <c r="E96" s="11"/>
      <c r="F96" s="11"/>
      <c r="G96" s="11"/>
      <c r="H96" s="11"/>
      <c r="I96" s="11"/>
      <c r="J96" s="11"/>
      <c r="K96" s="11"/>
      <c r="L96" s="11"/>
      <c r="M96" s="10"/>
      <c r="Q96" s="1" t="s">
        <v>119</v>
      </c>
    </row>
    <row r="97" spans="1:48" ht="30" customHeight="1" x14ac:dyDescent="0.3">
      <c r="A97" s="10"/>
      <c r="B97" s="10"/>
      <c r="C97" s="10"/>
      <c r="D97" s="10"/>
      <c r="E97" s="11"/>
      <c r="F97" s="11"/>
      <c r="G97" s="11"/>
      <c r="H97" s="11"/>
      <c r="I97" s="11"/>
      <c r="J97" s="11"/>
      <c r="K97" s="11"/>
      <c r="L97" s="11"/>
      <c r="M97" s="10"/>
      <c r="Q97" s="1" t="s">
        <v>119</v>
      </c>
    </row>
    <row r="98" spans="1:48" ht="30" customHeight="1" x14ac:dyDescent="0.3">
      <c r="A98" s="10"/>
      <c r="B98" s="10"/>
      <c r="C98" s="10"/>
      <c r="D98" s="10"/>
      <c r="E98" s="11"/>
      <c r="F98" s="11"/>
      <c r="G98" s="11"/>
      <c r="H98" s="11"/>
      <c r="I98" s="11"/>
      <c r="J98" s="11"/>
      <c r="K98" s="11"/>
      <c r="L98" s="11"/>
      <c r="M98" s="10"/>
      <c r="Q98" s="1" t="s">
        <v>119</v>
      </c>
    </row>
    <row r="99" spans="1:48" ht="30" customHeight="1" x14ac:dyDescent="0.3">
      <c r="A99" s="10"/>
      <c r="B99" s="10"/>
      <c r="C99" s="10"/>
      <c r="D99" s="10"/>
      <c r="E99" s="11"/>
      <c r="F99" s="11"/>
      <c r="G99" s="11"/>
      <c r="H99" s="11"/>
      <c r="I99" s="11"/>
      <c r="J99" s="11"/>
      <c r="K99" s="11"/>
      <c r="L99" s="11"/>
      <c r="M99" s="10"/>
      <c r="Q99" s="1" t="s">
        <v>119</v>
      </c>
    </row>
    <row r="100" spans="1:48" ht="30" customHeight="1" x14ac:dyDescent="0.3">
      <c r="A100" s="10"/>
      <c r="B100" s="10"/>
      <c r="C100" s="10"/>
      <c r="D100" s="10"/>
      <c r="E100" s="11"/>
      <c r="F100" s="11"/>
      <c r="G100" s="11"/>
      <c r="H100" s="11"/>
      <c r="I100" s="11"/>
      <c r="J100" s="11"/>
      <c r="K100" s="11"/>
      <c r="L100" s="11"/>
      <c r="M100" s="10"/>
      <c r="Q100" s="1" t="s">
        <v>119</v>
      </c>
    </row>
    <row r="101" spans="1:48" ht="30" customHeight="1" x14ac:dyDescent="0.3">
      <c r="A101" s="10"/>
      <c r="B101" s="10"/>
      <c r="C101" s="10"/>
      <c r="D101" s="10"/>
      <c r="E101" s="11"/>
      <c r="F101" s="11"/>
      <c r="G101" s="11"/>
      <c r="H101" s="11"/>
      <c r="I101" s="11"/>
      <c r="J101" s="11"/>
      <c r="K101" s="11"/>
      <c r="L101" s="11"/>
      <c r="M101" s="10"/>
      <c r="Q101" s="1" t="s">
        <v>119</v>
      </c>
    </row>
    <row r="102" spans="1:48" ht="30" customHeight="1" x14ac:dyDescent="0.3">
      <c r="A102" s="10"/>
      <c r="B102" s="10"/>
      <c r="C102" s="10"/>
      <c r="D102" s="10"/>
      <c r="E102" s="11"/>
      <c r="F102" s="11"/>
      <c r="G102" s="11"/>
      <c r="H102" s="11"/>
      <c r="I102" s="11"/>
      <c r="J102" s="11"/>
      <c r="K102" s="11"/>
      <c r="L102" s="11"/>
      <c r="M102" s="10"/>
      <c r="Q102" s="1" t="s">
        <v>119</v>
      </c>
    </row>
    <row r="103" spans="1:48" ht="30" customHeight="1" x14ac:dyDescent="0.3">
      <c r="A103" s="10"/>
      <c r="B103" s="10"/>
      <c r="C103" s="10"/>
      <c r="D103" s="10"/>
      <c r="E103" s="11"/>
      <c r="F103" s="11"/>
      <c r="G103" s="11"/>
      <c r="H103" s="11"/>
      <c r="I103" s="11"/>
      <c r="J103" s="11"/>
      <c r="K103" s="11"/>
      <c r="L103" s="11"/>
      <c r="M103" s="10"/>
      <c r="Q103" s="1" t="s">
        <v>119</v>
      </c>
    </row>
    <row r="104" spans="1:48" ht="30" customHeight="1" x14ac:dyDescent="0.3">
      <c r="A104" s="10"/>
      <c r="B104" s="10"/>
      <c r="C104" s="10"/>
      <c r="D104" s="10"/>
      <c r="E104" s="11"/>
      <c r="F104" s="11"/>
      <c r="G104" s="11"/>
      <c r="H104" s="11"/>
      <c r="I104" s="11"/>
      <c r="J104" s="11"/>
      <c r="K104" s="11"/>
      <c r="L104" s="11"/>
      <c r="M104" s="10"/>
      <c r="Q104" s="1" t="s">
        <v>119</v>
      </c>
    </row>
    <row r="105" spans="1:48" ht="30" customHeight="1" x14ac:dyDescent="0.3">
      <c r="A105" s="10"/>
      <c r="B105" s="10"/>
      <c r="C105" s="10"/>
      <c r="D105" s="10"/>
      <c r="E105" s="11"/>
      <c r="F105" s="11"/>
      <c r="G105" s="11"/>
      <c r="H105" s="11"/>
      <c r="I105" s="11"/>
      <c r="J105" s="11"/>
      <c r="K105" s="11"/>
      <c r="L105" s="11"/>
      <c r="M105" s="10"/>
      <c r="Q105" s="1" t="s">
        <v>119</v>
      </c>
    </row>
    <row r="106" spans="1:48" ht="30" customHeight="1" x14ac:dyDescent="0.3">
      <c r="A106" s="10"/>
      <c r="B106" s="10"/>
      <c r="C106" s="10"/>
      <c r="D106" s="10"/>
      <c r="E106" s="11"/>
      <c r="F106" s="11"/>
      <c r="G106" s="11"/>
      <c r="H106" s="11"/>
      <c r="I106" s="11"/>
      <c r="J106" s="11"/>
      <c r="K106" s="11"/>
      <c r="L106" s="11"/>
      <c r="M106" s="10"/>
      <c r="Q106" s="1" t="s">
        <v>119</v>
      </c>
    </row>
    <row r="107" spans="1:48" ht="30" customHeight="1" x14ac:dyDescent="0.3">
      <c r="A107" s="12" t="s">
        <v>75</v>
      </c>
      <c r="B107" s="10"/>
      <c r="C107" s="10"/>
      <c r="D107" s="10"/>
      <c r="E107" s="11"/>
      <c r="F107" s="11"/>
      <c r="G107" s="11"/>
      <c r="H107" s="11"/>
      <c r="I107" s="11"/>
      <c r="J107" s="11"/>
      <c r="K107" s="11"/>
      <c r="L107" s="11"/>
      <c r="M107" s="31"/>
      <c r="N107" t="s">
        <v>83</v>
      </c>
    </row>
    <row r="108" spans="1:48" ht="30" customHeight="1" x14ac:dyDescent="0.3">
      <c r="A108" s="12" t="s">
        <v>390</v>
      </c>
      <c r="B108" s="12" t="s">
        <v>293</v>
      </c>
      <c r="C108" s="10"/>
      <c r="D108" s="10"/>
      <c r="E108" s="11"/>
      <c r="F108" s="11"/>
      <c r="G108" s="11"/>
      <c r="H108" s="11"/>
      <c r="I108" s="11"/>
      <c r="J108" s="11"/>
      <c r="K108" s="11"/>
      <c r="L108" s="11"/>
      <c r="M108" s="10"/>
      <c r="Q108" s="1" t="s">
        <v>105</v>
      </c>
    </row>
    <row r="109" spans="1:48" ht="30" customHeight="1" x14ac:dyDescent="0.3">
      <c r="A109" s="12" t="s">
        <v>148</v>
      </c>
      <c r="B109" s="12" t="s">
        <v>293</v>
      </c>
      <c r="C109" s="12" t="s">
        <v>318</v>
      </c>
      <c r="D109" s="10">
        <v>2.5609999999999999</v>
      </c>
      <c r="E109" s="11"/>
      <c r="F109" s="11"/>
      <c r="G109" s="11"/>
      <c r="H109" s="11"/>
      <c r="I109" s="11"/>
      <c r="J109" s="11"/>
      <c r="K109" s="11"/>
      <c r="L109" s="11"/>
      <c r="M109" s="12" t="s">
        <v>293</v>
      </c>
      <c r="N109" s="1" t="s">
        <v>336</v>
      </c>
      <c r="O109" s="1" t="s">
        <v>293</v>
      </c>
      <c r="P109" s="1" t="s">
        <v>293</v>
      </c>
      <c r="Q109" s="1" t="s">
        <v>105</v>
      </c>
      <c r="R109" s="1" t="s">
        <v>326</v>
      </c>
      <c r="S109" s="1" t="s">
        <v>326</v>
      </c>
      <c r="T109" s="1" t="s">
        <v>329</v>
      </c>
      <c r="AR109" s="1" t="s">
        <v>293</v>
      </c>
      <c r="AS109" s="1" t="s">
        <v>293</v>
      </c>
      <c r="AU109" s="1" t="s">
        <v>9</v>
      </c>
      <c r="AV109">
        <v>111</v>
      </c>
    </row>
    <row r="110" spans="1:48" ht="30" customHeight="1" x14ac:dyDescent="0.3">
      <c r="A110" s="12" t="s">
        <v>113</v>
      </c>
      <c r="B110" s="12" t="s">
        <v>375</v>
      </c>
      <c r="C110" s="12" t="s">
        <v>318</v>
      </c>
      <c r="D110" s="10">
        <v>1.43</v>
      </c>
      <c r="E110" s="11"/>
      <c r="F110" s="11"/>
      <c r="G110" s="11"/>
      <c r="H110" s="11"/>
      <c r="I110" s="11"/>
      <c r="J110" s="11"/>
      <c r="K110" s="11"/>
      <c r="L110" s="11"/>
      <c r="M110" s="12" t="s">
        <v>293</v>
      </c>
      <c r="N110" s="1" t="s">
        <v>353</v>
      </c>
      <c r="O110" s="1" t="s">
        <v>293</v>
      </c>
      <c r="P110" s="1" t="s">
        <v>293</v>
      </c>
      <c r="Q110" s="1" t="s">
        <v>105</v>
      </c>
      <c r="R110" s="1" t="s">
        <v>326</v>
      </c>
      <c r="S110" s="1" t="s">
        <v>326</v>
      </c>
      <c r="T110" s="1" t="s">
        <v>329</v>
      </c>
      <c r="AR110" s="1" t="s">
        <v>293</v>
      </c>
      <c r="AS110" s="1" t="s">
        <v>293</v>
      </c>
      <c r="AU110" s="1" t="s">
        <v>13</v>
      </c>
      <c r="AV110">
        <v>102</v>
      </c>
    </row>
    <row r="111" spans="1:48" ht="30" customHeight="1" x14ac:dyDescent="0.3">
      <c r="A111" s="12" t="s">
        <v>398</v>
      </c>
      <c r="B111" s="12" t="s">
        <v>193</v>
      </c>
      <c r="C111" s="12" t="s">
        <v>318</v>
      </c>
      <c r="D111" s="10">
        <v>2.5609999999999999</v>
      </c>
      <c r="E111" s="11"/>
      <c r="F111" s="11"/>
      <c r="G111" s="11"/>
      <c r="H111" s="11"/>
      <c r="I111" s="11"/>
      <c r="J111" s="11"/>
      <c r="K111" s="11"/>
      <c r="L111" s="11"/>
      <c r="M111" s="12" t="s">
        <v>293</v>
      </c>
      <c r="N111" s="1" t="s">
        <v>335</v>
      </c>
      <c r="O111" s="1" t="s">
        <v>293</v>
      </c>
      <c r="P111" s="1" t="s">
        <v>293</v>
      </c>
      <c r="Q111" s="1" t="s">
        <v>105</v>
      </c>
      <c r="R111" s="1" t="s">
        <v>326</v>
      </c>
      <c r="S111" s="1" t="s">
        <v>326</v>
      </c>
      <c r="T111" s="1" t="s">
        <v>329</v>
      </c>
      <c r="AR111" s="1" t="s">
        <v>293</v>
      </c>
      <c r="AS111" s="1" t="s">
        <v>293</v>
      </c>
      <c r="AU111" s="1" t="s">
        <v>11</v>
      </c>
      <c r="AV111">
        <v>103</v>
      </c>
    </row>
    <row r="112" spans="1:48" ht="30" customHeight="1" x14ac:dyDescent="0.3">
      <c r="A112" s="12" t="s">
        <v>393</v>
      </c>
      <c r="B112" s="12" t="s">
        <v>208</v>
      </c>
      <c r="C112" s="12" t="s">
        <v>318</v>
      </c>
      <c r="D112" s="10">
        <v>1.43</v>
      </c>
      <c r="E112" s="11"/>
      <c r="F112" s="11"/>
      <c r="G112" s="11"/>
      <c r="H112" s="11"/>
      <c r="I112" s="11"/>
      <c r="J112" s="11"/>
      <c r="K112" s="11"/>
      <c r="L112" s="11"/>
      <c r="M112" s="12" t="s">
        <v>293</v>
      </c>
      <c r="N112" s="1" t="s">
        <v>345</v>
      </c>
      <c r="O112" s="1" t="s">
        <v>293</v>
      </c>
      <c r="P112" s="1" t="s">
        <v>293</v>
      </c>
      <c r="Q112" s="1" t="s">
        <v>105</v>
      </c>
      <c r="R112" s="1" t="s">
        <v>326</v>
      </c>
      <c r="S112" s="1" t="s">
        <v>326</v>
      </c>
      <c r="T112" s="1" t="s">
        <v>329</v>
      </c>
      <c r="AR112" s="1" t="s">
        <v>293</v>
      </c>
      <c r="AS112" s="1" t="s">
        <v>293</v>
      </c>
      <c r="AU112" s="1" t="s">
        <v>10</v>
      </c>
      <c r="AV112">
        <v>104</v>
      </c>
    </row>
    <row r="113" spans="1:17" ht="30" customHeight="1" x14ac:dyDescent="0.3">
      <c r="A113" s="10"/>
      <c r="B113" s="10"/>
      <c r="C113" s="10"/>
      <c r="D113" s="10"/>
      <c r="E113" s="11"/>
      <c r="F113" s="11"/>
      <c r="G113" s="11"/>
      <c r="H113" s="11"/>
      <c r="I113" s="11"/>
      <c r="J113" s="11"/>
      <c r="K113" s="11"/>
      <c r="L113" s="11"/>
      <c r="M113" s="10"/>
      <c r="Q113" s="1" t="s">
        <v>105</v>
      </c>
    </row>
    <row r="114" spans="1:17" ht="30" customHeight="1" x14ac:dyDescent="0.3">
      <c r="A114" s="10"/>
      <c r="B114" s="10"/>
      <c r="C114" s="10"/>
      <c r="D114" s="10"/>
      <c r="E114" s="11"/>
      <c r="F114" s="11"/>
      <c r="G114" s="11"/>
      <c r="H114" s="11"/>
      <c r="I114" s="11"/>
      <c r="J114" s="11"/>
      <c r="K114" s="11"/>
      <c r="L114" s="11"/>
      <c r="M114" s="10"/>
      <c r="Q114" s="1" t="s">
        <v>105</v>
      </c>
    </row>
    <row r="115" spans="1:17" ht="30" customHeight="1" x14ac:dyDescent="0.3">
      <c r="A115" s="10"/>
      <c r="B115" s="10"/>
      <c r="C115" s="10"/>
      <c r="D115" s="10"/>
      <c r="E115" s="11"/>
      <c r="F115" s="11"/>
      <c r="G115" s="11"/>
      <c r="H115" s="11"/>
      <c r="I115" s="11"/>
      <c r="J115" s="11"/>
      <c r="K115" s="11"/>
      <c r="L115" s="11"/>
      <c r="M115" s="10"/>
      <c r="Q115" s="1" t="s">
        <v>105</v>
      </c>
    </row>
    <row r="116" spans="1:17" ht="30" customHeight="1" x14ac:dyDescent="0.3">
      <c r="A116" s="10"/>
      <c r="B116" s="10"/>
      <c r="C116" s="10"/>
      <c r="D116" s="10"/>
      <c r="E116" s="11"/>
      <c r="F116" s="11"/>
      <c r="G116" s="11"/>
      <c r="H116" s="11"/>
      <c r="I116" s="11"/>
      <c r="J116" s="11"/>
      <c r="K116" s="11"/>
      <c r="L116" s="11"/>
      <c r="M116" s="10"/>
      <c r="Q116" s="1" t="s">
        <v>105</v>
      </c>
    </row>
    <row r="117" spans="1:17" ht="30" customHeight="1" x14ac:dyDescent="0.3">
      <c r="A117" s="10"/>
      <c r="B117" s="10"/>
      <c r="C117" s="10"/>
      <c r="D117" s="10"/>
      <c r="E117" s="11"/>
      <c r="F117" s="11"/>
      <c r="G117" s="11"/>
      <c r="H117" s="11"/>
      <c r="I117" s="11"/>
      <c r="J117" s="11"/>
      <c r="K117" s="11"/>
      <c r="L117" s="11"/>
      <c r="M117" s="10"/>
      <c r="Q117" s="1" t="s">
        <v>105</v>
      </c>
    </row>
    <row r="118" spans="1:17" ht="30" customHeight="1" x14ac:dyDescent="0.3">
      <c r="A118" s="10"/>
      <c r="B118" s="10"/>
      <c r="C118" s="10"/>
      <c r="D118" s="10"/>
      <c r="E118" s="11"/>
      <c r="F118" s="11"/>
      <c r="G118" s="11"/>
      <c r="H118" s="11"/>
      <c r="I118" s="11"/>
      <c r="J118" s="11"/>
      <c r="K118" s="11"/>
      <c r="L118" s="11"/>
      <c r="M118" s="10"/>
      <c r="Q118" s="1" t="s">
        <v>105</v>
      </c>
    </row>
    <row r="119" spans="1:17" ht="30" customHeight="1" x14ac:dyDescent="0.3">
      <c r="A119" s="10"/>
      <c r="B119" s="10"/>
      <c r="C119" s="10"/>
      <c r="D119" s="10"/>
      <c r="E119" s="11"/>
      <c r="F119" s="11"/>
      <c r="G119" s="11"/>
      <c r="H119" s="11"/>
      <c r="I119" s="11"/>
      <c r="J119" s="11"/>
      <c r="K119" s="11"/>
      <c r="L119" s="11"/>
      <c r="M119" s="10"/>
      <c r="Q119" s="1" t="s">
        <v>105</v>
      </c>
    </row>
    <row r="120" spans="1:17" ht="30" customHeight="1" x14ac:dyDescent="0.3">
      <c r="A120" s="10"/>
      <c r="B120" s="10"/>
      <c r="C120" s="10"/>
      <c r="D120" s="10"/>
      <c r="E120" s="11"/>
      <c r="F120" s="11"/>
      <c r="G120" s="11"/>
      <c r="H120" s="11"/>
      <c r="I120" s="11"/>
      <c r="J120" s="11"/>
      <c r="K120" s="11"/>
      <c r="L120" s="11"/>
      <c r="M120" s="10"/>
      <c r="Q120" s="1" t="s">
        <v>105</v>
      </c>
    </row>
    <row r="121" spans="1:17" ht="30" customHeight="1" x14ac:dyDescent="0.3">
      <c r="A121" s="10"/>
      <c r="B121" s="10"/>
      <c r="C121" s="10"/>
      <c r="D121" s="10"/>
      <c r="E121" s="11"/>
      <c r="F121" s="11"/>
      <c r="G121" s="11"/>
      <c r="H121" s="11"/>
      <c r="I121" s="11"/>
      <c r="J121" s="11"/>
      <c r="K121" s="11"/>
      <c r="L121" s="11"/>
      <c r="M121" s="10"/>
      <c r="Q121" s="1" t="s">
        <v>105</v>
      </c>
    </row>
    <row r="122" spans="1:17" ht="30" customHeight="1" x14ac:dyDescent="0.3">
      <c r="A122" s="10"/>
      <c r="B122" s="10"/>
      <c r="C122" s="10"/>
      <c r="D122" s="10"/>
      <c r="E122" s="11"/>
      <c r="F122" s="11"/>
      <c r="G122" s="11"/>
      <c r="H122" s="11"/>
      <c r="I122" s="11"/>
      <c r="J122" s="11"/>
      <c r="K122" s="11"/>
      <c r="L122" s="11"/>
      <c r="M122" s="10"/>
      <c r="Q122" s="1" t="s">
        <v>105</v>
      </c>
    </row>
    <row r="123" spans="1:17" ht="30" customHeight="1" x14ac:dyDescent="0.3">
      <c r="A123" s="10"/>
      <c r="B123" s="10"/>
      <c r="C123" s="10"/>
      <c r="D123" s="10"/>
      <c r="E123" s="11"/>
      <c r="F123" s="11"/>
      <c r="G123" s="11"/>
      <c r="H123" s="11"/>
      <c r="I123" s="11"/>
      <c r="J123" s="11"/>
      <c r="K123" s="11"/>
      <c r="L123" s="11"/>
      <c r="M123" s="10"/>
      <c r="Q123" s="1" t="s">
        <v>105</v>
      </c>
    </row>
    <row r="124" spans="1:17" ht="30" customHeight="1" x14ac:dyDescent="0.3">
      <c r="A124" s="10"/>
      <c r="B124" s="10"/>
      <c r="C124" s="10"/>
      <c r="D124" s="10"/>
      <c r="E124" s="11"/>
      <c r="F124" s="11"/>
      <c r="G124" s="11"/>
      <c r="H124" s="11"/>
      <c r="I124" s="11"/>
      <c r="J124" s="11"/>
      <c r="K124" s="11"/>
      <c r="L124" s="11"/>
      <c r="M124" s="10"/>
      <c r="Q124" s="1" t="s">
        <v>105</v>
      </c>
    </row>
    <row r="125" spans="1:17" ht="30" customHeight="1" x14ac:dyDescent="0.3">
      <c r="A125" s="10"/>
      <c r="B125" s="10"/>
      <c r="C125" s="10"/>
      <c r="D125" s="10"/>
      <c r="E125" s="11"/>
      <c r="F125" s="11"/>
      <c r="G125" s="11"/>
      <c r="H125" s="11"/>
      <c r="I125" s="11"/>
      <c r="J125" s="11"/>
      <c r="K125" s="11"/>
      <c r="L125" s="11"/>
      <c r="M125" s="10"/>
      <c r="Q125" s="1" t="s">
        <v>105</v>
      </c>
    </row>
    <row r="126" spans="1:17" ht="30" customHeight="1" x14ac:dyDescent="0.3">
      <c r="A126" s="10"/>
      <c r="B126" s="10"/>
      <c r="C126" s="10"/>
      <c r="D126" s="10"/>
      <c r="E126" s="11"/>
      <c r="F126" s="11"/>
      <c r="G126" s="11"/>
      <c r="H126" s="11"/>
      <c r="I126" s="11"/>
      <c r="J126" s="11"/>
      <c r="K126" s="11"/>
      <c r="L126" s="11"/>
      <c r="M126" s="10"/>
      <c r="Q126" s="1" t="s">
        <v>105</v>
      </c>
    </row>
    <row r="127" spans="1:17" ht="30" customHeight="1" x14ac:dyDescent="0.3">
      <c r="A127" s="10"/>
      <c r="B127" s="10"/>
      <c r="C127" s="10"/>
      <c r="D127" s="10"/>
      <c r="E127" s="11"/>
      <c r="F127" s="11"/>
      <c r="G127" s="11"/>
      <c r="H127" s="11"/>
      <c r="I127" s="11"/>
      <c r="J127" s="11"/>
      <c r="K127" s="11"/>
      <c r="L127" s="11"/>
      <c r="M127" s="10"/>
      <c r="Q127" s="1" t="s">
        <v>105</v>
      </c>
    </row>
    <row r="128" spans="1:17" ht="30" customHeight="1" x14ac:dyDescent="0.3">
      <c r="A128" s="10"/>
      <c r="B128" s="10"/>
      <c r="C128" s="10"/>
      <c r="D128" s="10"/>
      <c r="E128" s="11"/>
      <c r="F128" s="11"/>
      <c r="G128" s="11"/>
      <c r="H128" s="11"/>
      <c r="I128" s="11"/>
      <c r="J128" s="11"/>
      <c r="K128" s="11"/>
      <c r="L128" s="11"/>
      <c r="M128" s="10"/>
      <c r="Q128" s="1" t="s">
        <v>105</v>
      </c>
    </row>
    <row r="129" spans="1:17" ht="30" customHeight="1" x14ac:dyDescent="0.3">
      <c r="A129" s="10"/>
      <c r="B129" s="10"/>
      <c r="C129" s="10"/>
      <c r="D129" s="10"/>
      <c r="E129" s="11"/>
      <c r="F129" s="11"/>
      <c r="G129" s="11"/>
      <c r="H129" s="11"/>
      <c r="I129" s="11"/>
      <c r="J129" s="11"/>
      <c r="K129" s="11"/>
      <c r="L129" s="11"/>
      <c r="M129" s="10"/>
      <c r="Q129" s="1" t="s">
        <v>105</v>
      </c>
    </row>
    <row r="130" spans="1:17" ht="30" customHeight="1" x14ac:dyDescent="0.3">
      <c r="A130" s="10"/>
      <c r="B130" s="10"/>
      <c r="C130" s="10"/>
      <c r="D130" s="10"/>
      <c r="E130" s="11"/>
      <c r="F130" s="11"/>
      <c r="G130" s="11"/>
      <c r="H130" s="11"/>
      <c r="I130" s="11"/>
      <c r="J130" s="11"/>
      <c r="K130" s="11"/>
      <c r="L130" s="11"/>
      <c r="M130" s="10"/>
      <c r="Q130" s="1" t="s">
        <v>105</v>
      </c>
    </row>
    <row r="131" spans="1:17" ht="30" customHeight="1" x14ac:dyDescent="0.3">
      <c r="A131" s="10"/>
      <c r="B131" s="10"/>
      <c r="C131" s="10"/>
      <c r="D131" s="10"/>
      <c r="E131" s="11"/>
      <c r="F131" s="11"/>
      <c r="G131" s="11"/>
      <c r="H131" s="11"/>
      <c r="I131" s="11"/>
      <c r="J131" s="11"/>
      <c r="K131" s="11"/>
      <c r="L131" s="11"/>
      <c r="M131" s="10"/>
      <c r="Q131" s="1" t="s">
        <v>105</v>
      </c>
    </row>
    <row r="132" spans="1:17" ht="30" customHeight="1" x14ac:dyDescent="0.3">
      <c r="A132" s="10"/>
      <c r="B132" s="10"/>
      <c r="C132" s="10"/>
      <c r="D132" s="10"/>
      <c r="E132" s="11"/>
      <c r="F132" s="11"/>
      <c r="G132" s="11"/>
      <c r="H132" s="11"/>
      <c r="I132" s="11"/>
      <c r="J132" s="11"/>
      <c r="K132" s="11"/>
      <c r="L132" s="11"/>
      <c r="M132" s="10"/>
      <c r="Q132" s="1" t="s">
        <v>105</v>
      </c>
    </row>
    <row r="133" spans="1:17" ht="30" customHeight="1" x14ac:dyDescent="0.3">
      <c r="A133" s="12" t="s">
        <v>75</v>
      </c>
      <c r="B133" s="10"/>
      <c r="C133" s="10"/>
      <c r="D133" s="10"/>
      <c r="E133" s="11"/>
      <c r="F133" s="11"/>
      <c r="G133" s="11"/>
      <c r="H133" s="11"/>
      <c r="I133" s="11"/>
      <c r="J133" s="11"/>
      <c r="K133" s="11"/>
      <c r="L133" s="11"/>
      <c r="M133" s="10"/>
      <c r="N133" t="s">
        <v>83</v>
      </c>
    </row>
  </sheetData>
  <mergeCells count="44">
    <mergeCell ref="AS2:AS3"/>
    <mergeCell ref="AT2:AT3"/>
    <mergeCell ref="AU2:AU3"/>
    <mergeCell ref="AV2:AV3"/>
    <mergeCell ref="AN2:AN3"/>
    <mergeCell ref="AO2:AO3"/>
    <mergeCell ref="AP2:AP3"/>
    <mergeCell ref="AQ2:AQ3"/>
    <mergeCell ref="AR2:AR3"/>
    <mergeCell ref="AI2:AI3"/>
    <mergeCell ref="AJ2:AJ3"/>
    <mergeCell ref="AK2:AK3"/>
    <mergeCell ref="AL2:AL3"/>
    <mergeCell ref="AM2:AM3"/>
    <mergeCell ref="AD2:AD3"/>
    <mergeCell ref="AE2:AE3"/>
    <mergeCell ref="AF2:AF3"/>
    <mergeCell ref="AG2:AG3"/>
    <mergeCell ref="AH2:AH3"/>
    <mergeCell ref="Y2:Y3"/>
    <mergeCell ref="Z2:Z3"/>
    <mergeCell ref="AA2:AA3"/>
    <mergeCell ref="AB2:AB3"/>
    <mergeCell ref="AC2:AC3"/>
    <mergeCell ref="T2:T3"/>
    <mergeCell ref="U2:U3"/>
    <mergeCell ref="V2:V3"/>
    <mergeCell ref="W2:W3"/>
    <mergeCell ref="X2:X3"/>
    <mergeCell ref="O2:O3"/>
    <mergeCell ref="P2:P3"/>
    <mergeCell ref="Q2:Q3"/>
    <mergeCell ref="R2:R3"/>
    <mergeCell ref="S2:S3"/>
    <mergeCell ref="G2:H2"/>
    <mergeCell ref="I2:J2"/>
    <mergeCell ref="K2:L2"/>
    <mergeCell ref="M2:M3"/>
    <mergeCell ref="N2:N3"/>
    <mergeCell ref="A2:A3"/>
    <mergeCell ref="B2:B3"/>
    <mergeCell ref="C2:C3"/>
    <mergeCell ref="D2:D3"/>
    <mergeCell ref="E2:F2"/>
  </mergeCells>
  <phoneticPr fontId="5" type="noConversion"/>
  <pageMargins left="0.78694444894790649" right="0" top="0.39347222447395325" bottom="0.39347222447395325" header="0" footer="0"/>
  <pageSetup paperSize="9" scale="64" fitToHeight="0" orientation="landscape" copies="0"/>
  <rowBreaks count="5" manualBreakCount="5">
    <brk id="29" max="1048575" man="1"/>
    <brk id="55" max="1048575" man="1"/>
    <brk id="81" max="1048575" man="1"/>
    <brk id="107" max="1048575" man="1"/>
    <brk id="133" max="104857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9"/>
  <sheetViews>
    <sheetView topLeftCell="B1" zoomScaleNormal="100" zoomScaleSheetLayoutView="100" workbookViewId="0">
      <selection activeCell="E4" sqref="E4:H9"/>
    </sheetView>
  </sheetViews>
  <sheetFormatPr defaultColWidth="9" defaultRowHeight="16.5" x14ac:dyDescent="0.3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2" width="2.625" hidden="1" customWidth="1"/>
    <col min="13" max="13" width="20.625" hidden="1" customWidth="1"/>
    <col min="14" max="14" width="2.625" hidden="1" customWidth="1"/>
  </cols>
  <sheetData>
    <row r="1" spans="1:14" ht="30" customHeight="1" x14ac:dyDescent="0.3">
      <c r="A1" s="3"/>
      <c r="B1" s="2" t="s">
        <v>399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ht="30" customHeight="1" x14ac:dyDescent="0.3">
      <c r="A2" s="13"/>
      <c r="B2" s="29" t="s">
        <v>187</v>
      </c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spans="1:14" ht="30" customHeight="1" x14ac:dyDescent="0.3">
      <c r="A3" s="6" t="s">
        <v>91</v>
      </c>
      <c r="B3" s="6" t="s">
        <v>53</v>
      </c>
      <c r="C3" s="6" t="s">
        <v>33</v>
      </c>
      <c r="D3" s="6" t="s">
        <v>262</v>
      </c>
      <c r="E3" s="6" t="s">
        <v>132</v>
      </c>
      <c r="F3" s="6" t="s">
        <v>246</v>
      </c>
      <c r="G3" s="6" t="s">
        <v>250</v>
      </c>
      <c r="H3" s="6" t="s">
        <v>163</v>
      </c>
      <c r="I3" s="6" t="s">
        <v>169</v>
      </c>
      <c r="J3" s="6" t="s">
        <v>392</v>
      </c>
      <c r="K3" s="6" t="s">
        <v>179</v>
      </c>
      <c r="L3" s="6" t="s">
        <v>315</v>
      </c>
      <c r="M3" s="6" t="s">
        <v>150</v>
      </c>
      <c r="N3" s="1" t="s">
        <v>149</v>
      </c>
    </row>
    <row r="4" spans="1:14" ht="30" customHeight="1" x14ac:dyDescent="0.3">
      <c r="A4" s="12" t="s">
        <v>22</v>
      </c>
      <c r="B4" s="12" t="s">
        <v>365</v>
      </c>
      <c r="C4" s="12" t="s">
        <v>32</v>
      </c>
      <c r="D4" s="12" t="s">
        <v>309</v>
      </c>
      <c r="E4" s="21"/>
      <c r="F4" s="21"/>
      <c r="G4" s="21"/>
      <c r="H4" s="21"/>
      <c r="I4" s="12" t="s">
        <v>84</v>
      </c>
      <c r="J4" s="12" t="s">
        <v>293</v>
      </c>
      <c r="K4" s="12" t="s">
        <v>293</v>
      </c>
      <c r="L4" s="12" t="s">
        <v>293</v>
      </c>
      <c r="M4" s="12" t="s">
        <v>293</v>
      </c>
      <c r="N4" s="1" t="s">
        <v>293</v>
      </c>
    </row>
    <row r="5" spans="1:14" ht="30" customHeight="1" x14ac:dyDescent="0.3">
      <c r="A5" s="12" t="s">
        <v>186</v>
      </c>
      <c r="B5" s="12" t="s">
        <v>30</v>
      </c>
      <c r="C5" s="12" t="s">
        <v>136</v>
      </c>
      <c r="D5" s="12" t="s">
        <v>280</v>
      </c>
      <c r="E5" s="21"/>
      <c r="F5" s="21"/>
      <c r="G5" s="21"/>
      <c r="H5" s="21"/>
      <c r="I5" s="12" t="s">
        <v>135</v>
      </c>
      <c r="J5" s="12" t="s">
        <v>293</v>
      </c>
      <c r="K5" s="12" t="s">
        <v>293</v>
      </c>
      <c r="L5" s="12" t="s">
        <v>293</v>
      </c>
      <c r="M5" s="12" t="s">
        <v>293</v>
      </c>
      <c r="N5" s="1" t="s">
        <v>293</v>
      </c>
    </row>
    <row r="6" spans="1:14" ht="30" customHeight="1" x14ac:dyDescent="0.3">
      <c r="A6" s="12" t="s">
        <v>184</v>
      </c>
      <c r="B6" s="12" t="s">
        <v>378</v>
      </c>
      <c r="C6" s="12" t="s">
        <v>293</v>
      </c>
      <c r="D6" s="12" t="s">
        <v>280</v>
      </c>
      <c r="E6" s="21"/>
      <c r="F6" s="21"/>
      <c r="G6" s="21"/>
      <c r="H6" s="21"/>
      <c r="I6" s="12" t="s">
        <v>98</v>
      </c>
      <c r="J6" s="12" t="s">
        <v>293</v>
      </c>
      <c r="K6" s="12" t="s">
        <v>293</v>
      </c>
      <c r="L6" s="12" t="s">
        <v>293</v>
      </c>
      <c r="M6" s="12" t="s">
        <v>293</v>
      </c>
      <c r="N6" s="1" t="s">
        <v>293</v>
      </c>
    </row>
    <row r="7" spans="1:14" ht="30" customHeight="1" x14ac:dyDescent="0.3">
      <c r="A7" s="12" t="s">
        <v>185</v>
      </c>
      <c r="B7" s="12" t="s">
        <v>395</v>
      </c>
      <c r="C7" s="12" t="s">
        <v>293</v>
      </c>
      <c r="D7" s="12" t="s">
        <v>280</v>
      </c>
      <c r="E7" s="21"/>
      <c r="F7" s="21"/>
      <c r="G7" s="21"/>
      <c r="H7" s="21"/>
      <c r="I7" s="12" t="s">
        <v>109</v>
      </c>
      <c r="J7" s="12" t="s">
        <v>293</v>
      </c>
      <c r="K7" s="12" t="s">
        <v>293</v>
      </c>
      <c r="L7" s="12" t="s">
        <v>293</v>
      </c>
      <c r="M7" s="12" t="s">
        <v>293</v>
      </c>
      <c r="N7" s="1" t="s">
        <v>293</v>
      </c>
    </row>
    <row r="8" spans="1:14" ht="30" customHeight="1" x14ac:dyDescent="0.3">
      <c r="A8" s="12" t="s">
        <v>183</v>
      </c>
      <c r="B8" s="12" t="s">
        <v>192</v>
      </c>
      <c r="C8" s="12" t="s">
        <v>293</v>
      </c>
      <c r="D8" s="12" t="s">
        <v>280</v>
      </c>
      <c r="E8" s="21"/>
      <c r="F8" s="21"/>
      <c r="G8" s="21"/>
      <c r="H8" s="21"/>
      <c r="I8" s="12" t="s">
        <v>243</v>
      </c>
      <c r="J8" s="12" t="s">
        <v>293</v>
      </c>
      <c r="K8" s="12" t="s">
        <v>293</v>
      </c>
      <c r="L8" s="12" t="s">
        <v>293</v>
      </c>
      <c r="M8" s="12" t="s">
        <v>293</v>
      </c>
      <c r="N8" s="1" t="s">
        <v>293</v>
      </c>
    </row>
    <row r="9" spans="1:14" ht="30" customHeight="1" x14ac:dyDescent="0.3">
      <c r="A9" s="12" t="s">
        <v>188</v>
      </c>
      <c r="B9" s="12" t="s">
        <v>365</v>
      </c>
      <c r="C9" s="12" t="s">
        <v>388</v>
      </c>
      <c r="D9" s="12" t="s">
        <v>309</v>
      </c>
      <c r="E9" s="21"/>
      <c r="F9" s="21"/>
      <c r="G9" s="21"/>
      <c r="H9" s="21"/>
      <c r="I9" s="12" t="s">
        <v>168</v>
      </c>
      <c r="J9" s="12" t="s">
        <v>293</v>
      </c>
      <c r="K9" s="12" t="s">
        <v>293</v>
      </c>
      <c r="L9" s="12" t="s">
        <v>293</v>
      </c>
      <c r="M9" s="12" t="s">
        <v>293</v>
      </c>
      <c r="N9" s="1" t="s">
        <v>293</v>
      </c>
    </row>
  </sheetData>
  <phoneticPr fontId="5" type="noConversion"/>
  <pageMargins left="0.78694444894790649" right="0" top="0.39347222447395325" bottom="0.39347222447395325" header="0" footer="0"/>
  <pageSetup paperSize="9" scale="89" fitToHeight="0" orientation="landscape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Z42"/>
  <sheetViews>
    <sheetView zoomScaleNormal="100" zoomScaleSheetLayoutView="100" workbookViewId="0">
      <selection activeCell="E5" sqref="E5:L42"/>
    </sheetView>
  </sheetViews>
  <sheetFormatPr defaultColWidth="9"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7" width="2.625" hidden="1" customWidth="1"/>
    <col min="48" max="48" width="1.625" hidden="1" customWidth="1"/>
    <col min="49" max="49" width="24.625" hidden="1" customWidth="1"/>
    <col min="50" max="51" width="2.625" hidden="1" customWidth="1"/>
    <col min="52" max="52" width="1.625" hidden="1" customWidth="1"/>
  </cols>
  <sheetData>
    <row r="1" spans="1:52" ht="30" customHeight="1" x14ac:dyDescent="0.3">
      <c r="A1" s="28" t="s">
        <v>187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52" ht="30" customHeight="1" x14ac:dyDescent="0.3">
      <c r="A2" s="39" t="s">
        <v>53</v>
      </c>
      <c r="B2" s="39" t="s">
        <v>33</v>
      </c>
      <c r="C2" s="39" t="s">
        <v>262</v>
      </c>
      <c r="D2" s="39" t="s">
        <v>332</v>
      </c>
      <c r="E2" s="39" t="s">
        <v>87</v>
      </c>
      <c r="F2" s="39"/>
      <c r="G2" s="39" t="s">
        <v>120</v>
      </c>
      <c r="H2" s="39"/>
      <c r="I2" s="39" t="s">
        <v>389</v>
      </c>
      <c r="J2" s="39"/>
      <c r="K2" s="39" t="s">
        <v>387</v>
      </c>
      <c r="L2" s="39"/>
      <c r="M2" s="39" t="s">
        <v>104</v>
      </c>
      <c r="N2" s="35" t="s">
        <v>85</v>
      </c>
      <c r="O2" s="35" t="s">
        <v>121</v>
      </c>
      <c r="P2" s="35" t="s">
        <v>283</v>
      </c>
      <c r="Q2" s="35" t="s">
        <v>331</v>
      </c>
      <c r="R2" s="35" t="s">
        <v>324</v>
      </c>
      <c r="S2" s="35" t="s">
        <v>118</v>
      </c>
      <c r="T2" s="35" t="s">
        <v>96</v>
      </c>
      <c r="U2" s="35" t="s">
        <v>328</v>
      </c>
      <c r="V2" s="35" t="s">
        <v>97</v>
      </c>
      <c r="W2" s="35" t="s">
        <v>140</v>
      </c>
      <c r="X2" s="35" t="s">
        <v>80</v>
      </c>
      <c r="Y2" s="35" t="s">
        <v>127</v>
      </c>
      <c r="Z2" s="35" t="s">
        <v>106</v>
      </c>
      <c r="AA2" s="35" t="s">
        <v>103</v>
      </c>
      <c r="AB2" s="35" t="s">
        <v>92</v>
      </c>
      <c r="AC2" s="35" t="s">
        <v>115</v>
      </c>
      <c r="AD2" s="35" t="s">
        <v>110</v>
      </c>
      <c r="AE2" s="35" t="s">
        <v>86</v>
      </c>
      <c r="AF2" s="35" t="s">
        <v>81</v>
      </c>
      <c r="AG2" s="35" t="s">
        <v>90</v>
      </c>
      <c r="AH2" s="35" t="s">
        <v>95</v>
      </c>
      <c r="AI2" s="35" t="s">
        <v>130</v>
      </c>
      <c r="AJ2" s="35" t="s">
        <v>93</v>
      </c>
      <c r="AK2" s="35" t="s">
        <v>82</v>
      </c>
      <c r="AL2" s="35" t="s">
        <v>125</v>
      </c>
      <c r="AM2" s="35" t="s">
        <v>227</v>
      </c>
      <c r="AN2" s="35" t="s">
        <v>116</v>
      </c>
      <c r="AO2" s="35" t="s">
        <v>225</v>
      </c>
      <c r="AP2" s="35" t="s">
        <v>174</v>
      </c>
      <c r="AQ2" s="35" t="s">
        <v>161</v>
      </c>
      <c r="AR2" s="35" t="s">
        <v>314</v>
      </c>
      <c r="AS2" s="35" t="s">
        <v>177</v>
      </c>
      <c r="AT2" s="35" t="s">
        <v>233</v>
      </c>
      <c r="AU2" s="35" t="s">
        <v>101</v>
      </c>
      <c r="AV2" s="35" t="s">
        <v>124</v>
      </c>
      <c r="AW2" s="35" t="s">
        <v>112</v>
      </c>
      <c r="AX2" s="1" t="s">
        <v>149</v>
      </c>
      <c r="AY2" s="1" t="s">
        <v>294</v>
      </c>
      <c r="AZ2" s="1" t="s">
        <v>236</v>
      </c>
    </row>
    <row r="3" spans="1:52" ht="30" customHeight="1" x14ac:dyDescent="0.3">
      <c r="A3" s="39"/>
      <c r="B3" s="39"/>
      <c r="C3" s="39"/>
      <c r="D3" s="39"/>
      <c r="E3" s="6" t="s">
        <v>108</v>
      </c>
      <c r="F3" s="6" t="s">
        <v>126</v>
      </c>
      <c r="G3" s="6" t="s">
        <v>108</v>
      </c>
      <c r="H3" s="6" t="s">
        <v>126</v>
      </c>
      <c r="I3" s="6" t="s">
        <v>108</v>
      </c>
      <c r="J3" s="6" t="s">
        <v>126</v>
      </c>
      <c r="K3" s="6" t="s">
        <v>108</v>
      </c>
      <c r="L3" s="6" t="s">
        <v>126</v>
      </c>
      <c r="M3" s="39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</row>
    <row r="4" spans="1:52" ht="30" customHeight="1" x14ac:dyDescent="0.3">
      <c r="A4" s="14" t="s">
        <v>38</v>
      </c>
      <c r="B4" s="15"/>
      <c r="C4" s="15"/>
      <c r="D4" s="15"/>
      <c r="E4" s="19"/>
      <c r="F4" s="22"/>
      <c r="G4" s="19"/>
      <c r="H4" s="22"/>
      <c r="I4" s="19"/>
      <c r="J4" s="22"/>
      <c r="K4" s="19"/>
      <c r="L4" s="22"/>
      <c r="M4" s="16"/>
      <c r="N4" s="1" t="s">
        <v>22</v>
      </c>
    </row>
    <row r="5" spans="1:52" ht="30" customHeight="1" x14ac:dyDescent="0.3">
      <c r="A5" s="17" t="s">
        <v>242</v>
      </c>
      <c r="B5" s="17" t="s">
        <v>373</v>
      </c>
      <c r="C5" s="17" t="s">
        <v>278</v>
      </c>
      <c r="D5" s="18">
        <v>0.28000000000000003</v>
      </c>
      <c r="E5" s="20"/>
      <c r="F5" s="23"/>
      <c r="G5" s="20"/>
      <c r="H5" s="23"/>
      <c r="I5" s="20"/>
      <c r="J5" s="23"/>
      <c r="K5" s="20"/>
      <c r="L5" s="23"/>
      <c r="M5" s="17" t="s">
        <v>293</v>
      </c>
      <c r="N5" s="1" t="s">
        <v>22</v>
      </c>
      <c r="O5" s="1" t="s">
        <v>346</v>
      </c>
      <c r="P5" s="1" t="s">
        <v>326</v>
      </c>
      <c r="Q5" s="1" t="s">
        <v>326</v>
      </c>
      <c r="R5" s="1" t="s">
        <v>329</v>
      </c>
      <c r="AV5" s="1" t="s">
        <v>293</v>
      </c>
      <c r="AW5" s="1" t="s">
        <v>44</v>
      </c>
      <c r="AX5" s="1" t="s">
        <v>293</v>
      </c>
      <c r="AY5" s="1" t="s">
        <v>293</v>
      </c>
      <c r="AZ5" s="1" t="s">
        <v>293</v>
      </c>
    </row>
    <row r="6" spans="1:52" ht="30" customHeight="1" x14ac:dyDescent="0.3">
      <c r="A6" s="17" t="s">
        <v>242</v>
      </c>
      <c r="B6" s="17" t="s">
        <v>370</v>
      </c>
      <c r="C6" s="17" t="s">
        <v>278</v>
      </c>
      <c r="D6" s="18">
        <v>0.28000000000000003</v>
      </c>
      <c r="E6" s="20"/>
      <c r="F6" s="23"/>
      <c r="G6" s="20"/>
      <c r="H6" s="23"/>
      <c r="I6" s="20"/>
      <c r="J6" s="23"/>
      <c r="K6" s="20"/>
      <c r="L6" s="23"/>
      <c r="M6" s="17" t="s">
        <v>293</v>
      </c>
      <c r="N6" s="1" t="s">
        <v>22</v>
      </c>
      <c r="O6" s="1" t="s">
        <v>352</v>
      </c>
      <c r="P6" s="1" t="s">
        <v>326</v>
      </c>
      <c r="Q6" s="1" t="s">
        <v>326</v>
      </c>
      <c r="R6" s="1" t="s">
        <v>329</v>
      </c>
      <c r="AV6" s="1" t="s">
        <v>293</v>
      </c>
      <c r="AW6" s="1" t="s">
        <v>4</v>
      </c>
      <c r="AX6" s="1" t="s">
        <v>293</v>
      </c>
      <c r="AY6" s="1" t="s">
        <v>293</v>
      </c>
      <c r="AZ6" s="1" t="s">
        <v>293</v>
      </c>
    </row>
    <row r="7" spans="1:52" ht="30" customHeight="1" x14ac:dyDescent="0.3">
      <c r="A7" s="17" t="s">
        <v>242</v>
      </c>
      <c r="B7" s="17" t="s">
        <v>366</v>
      </c>
      <c r="C7" s="17" t="s">
        <v>278</v>
      </c>
      <c r="D7" s="18">
        <v>0.56000000000000005</v>
      </c>
      <c r="E7" s="20"/>
      <c r="F7" s="23"/>
      <c r="G7" s="20"/>
      <c r="H7" s="23"/>
      <c r="I7" s="20"/>
      <c r="J7" s="23"/>
      <c r="K7" s="20"/>
      <c r="L7" s="23"/>
      <c r="M7" s="17" t="s">
        <v>293</v>
      </c>
      <c r="N7" s="1" t="s">
        <v>22</v>
      </c>
      <c r="O7" s="1" t="s">
        <v>349</v>
      </c>
      <c r="P7" s="1" t="s">
        <v>326</v>
      </c>
      <c r="Q7" s="1" t="s">
        <v>326</v>
      </c>
      <c r="R7" s="1" t="s">
        <v>329</v>
      </c>
      <c r="AV7" s="1" t="s">
        <v>293</v>
      </c>
      <c r="AW7" s="1" t="s">
        <v>43</v>
      </c>
      <c r="AX7" s="1" t="s">
        <v>293</v>
      </c>
      <c r="AY7" s="1" t="s">
        <v>293</v>
      </c>
      <c r="AZ7" s="1" t="s">
        <v>293</v>
      </c>
    </row>
    <row r="8" spans="1:52" ht="30" customHeight="1" x14ac:dyDescent="0.3">
      <c r="A8" s="17" t="s">
        <v>242</v>
      </c>
      <c r="B8" s="17" t="s">
        <v>205</v>
      </c>
      <c r="C8" s="17" t="s">
        <v>278</v>
      </c>
      <c r="D8" s="18">
        <v>0.28000000000000003</v>
      </c>
      <c r="E8" s="20"/>
      <c r="F8" s="23"/>
      <c r="G8" s="20"/>
      <c r="H8" s="23"/>
      <c r="I8" s="20"/>
      <c r="J8" s="23"/>
      <c r="K8" s="20"/>
      <c r="L8" s="23"/>
      <c r="M8" s="17" t="s">
        <v>293</v>
      </c>
      <c r="N8" s="1" t="s">
        <v>22</v>
      </c>
      <c r="O8" s="1" t="s">
        <v>358</v>
      </c>
      <c r="P8" s="1" t="s">
        <v>326</v>
      </c>
      <c r="Q8" s="1" t="s">
        <v>326</v>
      </c>
      <c r="R8" s="1" t="s">
        <v>329</v>
      </c>
      <c r="AV8" s="1" t="s">
        <v>293</v>
      </c>
      <c r="AW8" s="1" t="s">
        <v>51</v>
      </c>
      <c r="AX8" s="1" t="s">
        <v>293</v>
      </c>
      <c r="AY8" s="1" t="s">
        <v>293</v>
      </c>
      <c r="AZ8" s="1" t="s">
        <v>293</v>
      </c>
    </row>
    <row r="9" spans="1:52" ht="30" customHeight="1" x14ac:dyDescent="0.3">
      <c r="A9" s="17" t="s">
        <v>242</v>
      </c>
      <c r="B9" s="17" t="s">
        <v>77</v>
      </c>
      <c r="C9" s="17" t="s">
        <v>278</v>
      </c>
      <c r="D9" s="18">
        <v>0.14000000000000001</v>
      </c>
      <c r="E9" s="20"/>
      <c r="F9" s="23"/>
      <c r="G9" s="20"/>
      <c r="H9" s="23"/>
      <c r="I9" s="20"/>
      <c r="J9" s="23"/>
      <c r="K9" s="20"/>
      <c r="L9" s="23"/>
      <c r="M9" s="17" t="s">
        <v>293</v>
      </c>
      <c r="N9" s="1" t="s">
        <v>22</v>
      </c>
      <c r="O9" s="1" t="s">
        <v>341</v>
      </c>
      <c r="P9" s="1" t="s">
        <v>326</v>
      </c>
      <c r="Q9" s="1" t="s">
        <v>326</v>
      </c>
      <c r="R9" s="1" t="s">
        <v>329</v>
      </c>
      <c r="AV9" s="1" t="s">
        <v>293</v>
      </c>
      <c r="AW9" s="1" t="s">
        <v>41</v>
      </c>
      <c r="AX9" s="1" t="s">
        <v>293</v>
      </c>
      <c r="AY9" s="1" t="s">
        <v>293</v>
      </c>
      <c r="AZ9" s="1" t="s">
        <v>293</v>
      </c>
    </row>
    <row r="10" spans="1:52" ht="30" customHeight="1" x14ac:dyDescent="0.3">
      <c r="A10" s="17" t="s">
        <v>242</v>
      </c>
      <c r="B10" s="17" t="s">
        <v>66</v>
      </c>
      <c r="C10" s="17" t="s">
        <v>278</v>
      </c>
      <c r="D10" s="18">
        <v>0.28000000000000003</v>
      </c>
      <c r="E10" s="20"/>
      <c r="F10" s="23"/>
      <c r="G10" s="20"/>
      <c r="H10" s="23"/>
      <c r="I10" s="20"/>
      <c r="J10" s="23"/>
      <c r="K10" s="20"/>
      <c r="L10" s="23"/>
      <c r="M10" s="17" t="s">
        <v>293</v>
      </c>
      <c r="N10" s="1" t="s">
        <v>22</v>
      </c>
      <c r="O10" s="1" t="s">
        <v>354</v>
      </c>
      <c r="P10" s="1" t="s">
        <v>326</v>
      </c>
      <c r="Q10" s="1" t="s">
        <v>326</v>
      </c>
      <c r="R10" s="1" t="s">
        <v>329</v>
      </c>
      <c r="AV10" s="1" t="s">
        <v>293</v>
      </c>
      <c r="AW10" s="1" t="s">
        <v>46</v>
      </c>
      <c r="AX10" s="1" t="s">
        <v>293</v>
      </c>
      <c r="AY10" s="1" t="s">
        <v>293</v>
      </c>
      <c r="AZ10" s="1" t="s">
        <v>293</v>
      </c>
    </row>
    <row r="11" spans="1:52" ht="30" customHeight="1" x14ac:dyDescent="0.3">
      <c r="A11" s="17" t="s">
        <v>242</v>
      </c>
      <c r="B11" s="17" t="s">
        <v>72</v>
      </c>
      <c r="C11" s="17" t="s">
        <v>278</v>
      </c>
      <c r="D11" s="18">
        <v>0.48</v>
      </c>
      <c r="E11" s="20"/>
      <c r="F11" s="23"/>
      <c r="G11" s="20"/>
      <c r="H11" s="23"/>
      <c r="I11" s="20"/>
      <c r="J11" s="23"/>
      <c r="K11" s="20"/>
      <c r="L11" s="23"/>
      <c r="M11" s="17" t="s">
        <v>293</v>
      </c>
      <c r="N11" s="1" t="s">
        <v>22</v>
      </c>
      <c r="O11" s="1" t="s">
        <v>338</v>
      </c>
      <c r="P11" s="1" t="s">
        <v>326</v>
      </c>
      <c r="Q11" s="1" t="s">
        <v>326</v>
      </c>
      <c r="R11" s="1" t="s">
        <v>329</v>
      </c>
      <c r="AV11" s="1" t="s">
        <v>293</v>
      </c>
      <c r="AW11" s="1" t="s">
        <v>8</v>
      </c>
      <c r="AX11" s="1" t="s">
        <v>293</v>
      </c>
      <c r="AY11" s="1" t="s">
        <v>293</v>
      </c>
      <c r="AZ11" s="1" t="s">
        <v>293</v>
      </c>
    </row>
    <row r="12" spans="1:52" ht="30" customHeight="1" x14ac:dyDescent="0.3">
      <c r="A12" s="17" t="s">
        <v>242</v>
      </c>
      <c r="B12" s="17" t="s">
        <v>29</v>
      </c>
      <c r="C12" s="17" t="s">
        <v>278</v>
      </c>
      <c r="D12" s="18">
        <v>0.36</v>
      </c>
      <c r="E12" s="20"/>
      <c r="F12" s="23"/>
      <c r="G12" s="20"/>
      <c r="H12" s="23"/>
      <c r="I12" s="20"/>
      <c r="J12" s="23"/>
      <c r="K12" s="20"/>
      <c r="L12" s="23"/>
      <c r="M12" s="17" t="s">
        <v>293</v>
      </c>
      <c r="N12" s="1" t="s">
        <v>22</v>
      </c>
      <c r="O12" s="1" t="s">
        <v>342</v>
      </c>
      <c r="P12" s="1" t="s">
        <v>326</v>
      </c>
      <c r="Q12" s="1" t="s">
        <v>326</v>
      </c>
      <c r="R12" s="1" t="s">
        <v>329</v>
      </c>
      <c r="AV12" s="1" t="s">
        <v>293</v>
      </c>
      <c r="AW12" s="1" t="s">
        <v>45</v>
      </c>
      <c r="AX12" s="1" t="s">
        <v>293</v>
      </c>
      <c r="AY12" s="1" t="s">
        <v>293</v>
      </c>
      <c r="AZ12" s="1" t="s">
        <v>293</v>
      </c>
    </row>
    <row r="13" spans="1:52" ht="30" customHeight="1" x14ac:dyDescent="0.3">
      <c r="A13" s="17" t="s">
        <v>242</v>
      </c>
      <c r="B13" s="17" t="s">
        <v>55</v>
      </c>
      <c r="C13" s="17" t="s">
        <v>278</v>
      </c>
      <c r="D13" s="18">
        <v>0.36</v>
      </c>
      <c r="E13" s="20"/>
      <c r="F13" s="23"/>
      <c r="G13" s="20"/>
      <c r="H13" s="23"/>
      <c r="I13" s="20"/>
      <c r="J13" s="23"/>
      <c r="K13" s="20"/>
      <c r="L13" s="23"/>
      <c r="M13" s="17" t="s">
        <v>293</v>
      </c>
      <c r="N13" s="1" t="s">
        <v>22</v>
      </c>
      <c r="O13" s="1" t="s">
        <v>343</v>
      </c>
      <c r="P13" s="1" t="s">
        <v>326</v>
      </c>
      <c r="Q13" s="1" t="s">
        <v>326</v>
      </c>
      <c r="R13" s="1" t="s">
        <v>329</v>
      </c>
      <c r="AV13" s="1" t="s">
        <v>293</v>
      </c>
      <c r="AW13" s="1" t="s">
        <v>3</v>
      </c>
      <c r="AX13" s="1" t="s">
        <v>293</v>
      </c>
      <c r="AY13" s="1" t="s">
        <v>293</v>
      </c>
      <c r="AZ13" s="1" t="s">
        <v>293</v>
      </c>
    </row>
    <row r="14" spans="1:52" ht="30" customHeight="1" x14ac:dyDescent="0.3">
      <c r="A14" s="17" t="s">
        <v>242</v>
      </c>
      <c r="B14" s="17" t="s">
        <v>364</v>
      </c>
      <c r="C14" s="17" t="s">
        <v>270</v>
      </c>
      <c r="D14" s="18">
        <v>0.63</v>
      </c>
      <c r="E14" s="20"/>
      <c r="F14" s="23"/>
      <c r="G14" s="20"/>
      <c r="H14" s="23"/>
      <c r="I14" s="20"/>
      <c r="J14" s="23"/>
      <c r="K14" s="20"/>
      <c r="L14" s="23"/>
      <c r="M14" s="17" t="s">
        <v>293</v>
      </c>
      <c r="N14" s="1" t="s">
        <v>22</v>
      </c>
      <c r="O14" s="1" t="s">
        <v>355</v>
      </c>
      <c r="P14" s="1" t="s">
        <v>326</v>
      </c>
      <c r="Q14" s="1" t="s">
        <v>326</v>
      </c>
      <c r="R14" s="1" t="s">
        <v>329</v>
      </c>
      <c r="AV14" s="1" t="s">
        <v>293</v>
      </c>
      <c r="AW14" s="1" t="s">
        <v>1</v>
      </c>
      <c r="AX14" s="1" t="s">
        <v>293</v>
      </c>
      <c r="AY14" s="1" t="s">
        <v>293</v>
      </c>
      <c r="AZ14" s="1" t="s">
        <v>293</v>
      </c>
    </row>
    <row r="15" spans="1:52" ht="30" customHeight="1" x14ac:dyDescent="0.3">
      <c r="A15" s="17" t="s">
        <v>242</v>
      </c>
      <c r="B15" s="17" t="s">
        <v>61</v>
      </c>
      <c r="C15" s="17" t="s">
        <v>278</v>
      </c>
      <c r="D15" s="18">
        <v>0.77700000000000002</v>
      </c>
      <c r="E15" s="20"/>
      <c r="F15" s="23"/>
      <c r="G15" s="20"/>
      <c r="H15" s="23"/>
      <c r="I15" s="20"/>
      <c r="J15" s="23"/>
      <c r="K15" s="20"/>
      <c r="L15" s="23"/>
      <c r="M15" s="17" t="s">
        <v>293</v>
      </c>
      <c r="N15" s="1" t="s">
        <v>22</v>
      </c>
      <c r="O15" s="1" t="s">
        <v>362</v>
      </c>
      <c r="P15" s="1" t="s">
        <v>326</v>
      </c>
      <c r="Q15" s="1" t="s">
        <v>326</v>
      </c>
      <c r="R15" s="1" t="s">
        <v>329</v>
      </c>
      <c r="AV15" s="1" t="s">
        <v>293</v>
      </c>
      <c r="AW15" s="1" t="s">
        <v>7</v>
      </c>
      <c r="AX15" s="1" t="s">
        <v>293</v>
      </c>
      <c r="AY15" s="1" t="s">
        <v>293</v>
      </c>
      <c r="AZ15" s="1" t="s">
        <v>293</v>
      </c>
    </row>
    <row r="16" spans="1:52" ht="30" customHeight="1" x14ac:dyDescent="0.3">
      <c r="A16" s="17" t="s">
        <v>365</v>
      </c>
      <c r="B16" s="17" t="s">
        <v>388</v>
      </c>
      <c r="C16" s="17" t="s">
        <v>309</v>
      </c>
      <c r="D16" s="18">
        <v>1</v>
      </c>
      <c r="E16" s="20"/>
      <c r="F16" s="23"/>
      <c r="G16" s="20"/>
      <c r="H16" s="23"/>
      <c r="I16" s="20"/>
      <c r="J16" s="23"/>
      <c r="K16" s="20"/>
      <c r="L16" s="23"/>
      <c r="M16" s="17" t="s">
        <v>168</v>
      </c>
      <c r="N16" s="1" t="s">
        <v>22</v>
      </c>
      <c r="O16" s="1" t="s">
        <v>188</v>
      </c>
      <c r="P16" s="1" t="s">
        <v>329</v>
      </c>
      <c r="Q16" s="1" t="s">
        <v>326</v>
      </c>
      <c r="R16" s="1" t="s">
        <v>326</v>
      </c>
      <c r="AV16" s="1" t="s">
        <v>293</v>
      </c>
      <c r="AW16" s="1" t="s">
        <v>21</v>
      </c>
      <c r="AX16" s="1" t="s">
        <v>293</v>
      </c>
      <c r="AY16" s="1" t="s">
        <v>293</v>
      </c>
      <c r="AZ16" s="1" t="s">
        <v>293</v>
      </c>
    </row>
    <row r="17" spans="1:52" ht="30" customHeight="1" x14ac:dyDescent="0.3">
      <c r="A17" s="17" t="s">
        <v>67</v>
      </c>
      <c r="B17" s="17" t="s">
        <v>293</v>
      </c>
      <c r="C17" s="17" t="s">
        <v>293</v>
      </c>
      <c r="D17" s="18"/>
      <c r="E17" s="20"/>
      <c r="F17" s="23"/>
      <c r="G17" s="20"/>
      <c r="H17" s="23"/>
      <c r="I17" s="20"/>
      <c r="J17" s="23"/>
      <c r="K17" s="20"/>
      <c r="L17" s="23"/>
      <c r="M17" s="17" t="s">
        <v>293</v>
      </c>
      <c r="N17" s="1" t="s">
        <v>83</v>
      </c>
      <c r="O17" s="1" t="s">
        <v>83</v>
      </c>
      <c r="P17" s="1" t="s">
        <v>293</v>
      </c>
      <c r="Q17" s="1" t="s">
        <v>293</v>
      </c>
      <c r="R17" s="1" t="s">
        <v>293</v>
      </c>
      <c r="AV17" s="1" t="s">
        <v>293</v>
      </c>
      <c r="AW17" s="1" t="s">
        <v>293</v>
      </c>
      <c r="AX17" s="1" t="s">
        <v>293</v>
      </c>
      <c r="AY17" s="1" t="s">
        <v>293</v>
      </c>
      <c r="AZ17" s="1" t="s">
        <v>293</v>
      </c>
    </row>
    <row r="18" spans="1:52" ht="30" customHeight="1" x14ac:dyDescent="0.3">
      <c r="A18" s="18"/>
      <c r="B18" s="18"/>
      <c r="C18" s="18"/>
      <c r="D18" s="18"/>
      <c r="E18" s="20"/>
      <c r="F18" s="23"/>
      <c r="G18" s="20"/>
      <c r="H18" s="23"/>
      <c r="I18" s="20"/>
      <c r="J18" s="23"/>
      <c r="K18" s="20"/>
      <c r="L18" s="23"/>
      <c r="M18" s="18"/>
    </row>
    <row r="19" spans="1:52" ht="30" customHeight="1" x14ac:dyDescent="0.3">
      <c r="A19" s="14" t="s">
        <v>182</v>
      </c>
      <c r="B19" s="15"/>
      <c r="C19" s="15"/>
      <c r="D19" s="15"/>
      <c r="E19" s="19"/>
      <c r="F19" s="22"/>
      <c r="G19" s="19"/>
      <c r="H19" s="22"/>
      <c r="I19" s="19"/>
      <c r="J19" s="22"/>
      <c r="K19" s="19"/>
      <c r="L19" s="22"/>
      <c r="M19" s="16"/>
      <c r="N19" s="1" t="s">
        <v>186</v>
      </c>
    </row>
    <row r="20" spans="1:52" ht="30" customHeight="1" x14ac:dyDescent="0.3">
      <c r="A20" s="17" t="s">
        <v>176</v>
      </c>
      <c r="B20" s="17" t="s">
        <v>102</v>
      </c>
      <c r="C20" s="17" t="s">
        <v>333</v>
      </c>
      <c r="D20" s="18">
        <v>2.5000000000000001E-2</v>
      </c>
      <c r="E20" s="20"/>
      <c r="F20" s="23"/>
      <c r="G20" s="20"/>
      <c r="H20" s="23"/>
      <c r="I20" s="20"/>
      <c r="J20" s="23"/>
      <c r="K20" s="20"/>
      <c r="L20" s="23"/>
      <c r="M20" s="17" t="s">
        <v>293</v>
      </c>
      <c r="N20" s="1" t="s">
        <v>186</v>
      </c>
      <c r="O20" s="1" t="s">
        <v>351</v>
      </c>
      <c r="P20" s="1" t="s">
        <v>326</v>
      </c>
      <c r="Q20" s="1" t="s">
        <v>326</v>
      </c>
      <c r="R20" s="1" t="s">
        <v>329</v>
      </c>
      <c r="AV20" s="1" t="s">
        <v>293</v>
      </c>
      <c r="AW20" s="1" t="s">
        <v>39</v>
      </c>
      <c r="AX20" s="1" t="s">
        <v>293</v>
      </c>
      <c r="AY20" s="1" t="s">
        <v>293</v>
      </c>
      <c r="AZ20" s="1" t="s">
        <v>293</v>
      </c>
    </row>
    <row r="21" spans="1:52" ht="30" customHeight="1" x14ac:dyDescent="0.3">
      <c r="A21" s="17" t="s">
        <v>67</v>
      </c>
      <c r="B21" s="17" t="s">
        <v>293</v>
      </c>
      <c r="C21" s="17" t="s">
        <v>293</v>
      </c>
      <c r="D21" s="18"/>
      <c r="E21" s="20"/>
      <c r="F21" s="23"/>
      <c r="G21" s="20"/>
      <c r="H21" s="23"/>
      <c r="I21" s="20"/>
      <c r="J21" s="23"/>
      <c r="K21" s="20"/>
      <c r="L21" s="23"/>
      <c r="M21" s="17" t="s">
        <v>293</v>
      </c>
      <c r="N21" s="1" t="s">
        <v>83</v>
      </c>
      <c r="O21" s="1" t="s">
        <v>83</v>
      </c>
      <c r="P21" s="1" t="s">
        <v>293</v>
      </c>
      <c r="Q21" s="1" t="s">
        <v>293</v>
      </c>
      <c r="R21" s="1" t="s">
        <v>293</v>
      </c>
      <c r="AV21" s="1" t="s">
        <v>293</v>
      </c>
      <c r="AW21" s="1" t="s">
        <v>293</v>
      </c>
      <c r="AX21" s="1" t="s">
        <v>293</v>
      </c>
      <c r="AY21" s="1" t="s">
        <v>293</v>
      </c>
      <c r="AZ21" s="1" t="s">
        <v>293</v>
      </c>
    </row>
    <row r="22" spans="1:52" ht="30" customHeight="1" x14ac:dyDescent="0.3">
      <c r="A22" s="18"/>
      <c r="B22" s="18"/>
      <c r="C22" s="18"/>
      <c r="D22" s="18"/>
      <c r="E22" s="20"/>
      <c r="F22" s="23"/>
      <c r="G22" s="20"/>
      <c r="H22" s="23"/>
      <c r="I22" s="20"/>
      <c r="J22" s="23"/>
      <c r="K22" s="20"/>
      <c r="L22" s="23"/>
      <c r="M22" s="18"/>
    </row>
    <row r="23" spans="1:52" ht="30" customHeight="1" x14ac:dyDescent="0.3">
      <c r="A23" s="14" t="s">
        <v>190</v>
      </c>
      <c r="B23" s="15"/>
      <c r="C23" s="15"/>
      <c r="D23" s="15"/>
      <c r="E23" s="19"/>
      <c r="F23" s="22"/>
      <c r="G23" s="19"/>
      <c r="H23" s="22"/>
      <c r="I23" s="19"/>
      <c r="J23" s="22"/>
      <c r="K23" s="19"/>
      <c r="L23" s="22"/>
      <c r="M23" s="16"/>
      <c r="N23" s="1" t="s">
        <v>184</v>
      </c>
    </row>
    <row r="24" spans="1:52" ht="30" customHeight="1" x14ac:dyDescent="0.3">
      <c r="A24" s="17" t="s">
        <v>176</v>
      </c>
      <c r="B24" s="17" t="s">
        <v>102</v>
      </c>
      <c r="C24" s="17" t="s">
        <v>333</v>
      </c>
      <c r="D24" s="18">
        <v>1.2E-2</v>
      </c>
      <c r="E24" s="20"/>
      <c r="F24" s="23"/>
      <c r="G24" s="20"/>
      <c r="H24" s="23"/>
      <c r="I24" s="20"/>
      <c r="J24" s="23"/>
      <c r="K24" s="20"/>
      <c r="L24" s="23"/>
      <c r="M24" s="17" t="s">
        <v>293</v>
      </c>
      <c r="N24" s="1" t="s">
        <v>184</v>
      </c>
      <c r="O24" s="1" t="s">
        <v>351</v>
      </c>
      <c r="P24" s="1" t="s">
        <v>326</v>
      </c>
      <c r="Q24" s="1" t="s">
        <v>326</v>
      </c>
      <c r="R24" s="1" t="s">
        <v>329</v>
      </c>
      <c r="AV24" s="1" t="s">
        <v>293</v>
      </c>
      <c r="AW24" s="1" t="s">
        <v>50</v>
      </c>
      <c r="AX24" s="1" t="s">
        <v>293</v>
      </c>
      <c r="AY24" s="1" t="s">
        <v>293</v>
      </c>
      <c r="AZ24" s="1" t="s">
        <v>293</v>
      </c>
    </row>
    <row r="25" spans="1:52" ht="30" customHeight="1" x14ac:dyDescent="0.3">
      <c r="A25" s="17" t="s">
        <v>267</v>
      </c>
      <c r="B25" s="17" t="s">
        <v>102</v>
      </c>
      <c r="C25" s="17" t="s">
        <v>333</v>
      </c>
      <c r="D25" s="18">
        <v>1.7999999999999999E-2</v>
      </c>
      <c r="E25" s="20"/>
      <c r="F25" s="23"/>
      <c r="G25" s="20"/>
      <c r="H25" s="23"/>
      <c r="I25" s="20"/>
      <c r="J25" s="23"/>
      <c r="K25" s="20"/>
      <c r="L25" s="23"/>
      <c r="M25" s="17" t="s">
        <v>293</v>
      </c>
      <c r="N25" s="1" t="s">
        <v>184</v>
      </c>
      <c r="O25" s="1" t="s">
        <v>357</v>
      </c>
      <c r="P25" s="1" t="s">
        <v>326</v>
      </c>
      <c r="Q25" s="1" t="s">
        <v>326</v>
      </c>
      <c r="R25" s="1" t="s">
        <v>329</v>
      </c>
      <c r="AV25" s="1" t="s">
        <v>293</v>
      </c>
      <c r="AW25" s="1" t="s">
        <v>42</v>
      </c>
      <c r="AX25" s="1" t="s">
        <v>293</v>
      </c>
      <c r="AY25" s="1" t="s">
        <v>293</v>
      </c>
      <c r="AZ25" s="1" t="s">
        <v>293</v>
      </c>
    </row>
    <row r="26" spans="1:52" ht="30" customHeight="1" x14ac:dyDescent="0.3">
      <c r="A26" s="17" t="s">
        <v>256</v>
      </c>
      <c r="B26" s="17" t="s">
        <v>88</v>
      </c>
      <c r="C26" s="17" t="s">
        <v>311</v>
      </c>
      <c r="D26" s="18">
        <v>1</v>
      </c>
      <c r="E26" s="20"/>
      <c r="F26" s="23"/>
      <c r="G26" s="20"/>
      <c r="H26" s="23"/>
      <c r="I26" s="20"/>
      <c r="J26" s="23"/>
      <c r="K26" s="20"/>
      <c r="L26" s="23"/>
      <c r="M26" s="17" t="s">
        <v>293</v>
      </c>
      <c r="N26" s="1" t="s">
        <v>184</v>
      </c>
      <c r="O26" s="1" t="s">
        <v>12</v>
      </c>
      <c r="P26" s="1" t="s">
        <v>326</v>
      </c>
      <c r="Q26" s="1" t="s">
        <v>326</v>
      </c>
      <c r="R26" s="1" t="s">
        <v>329</v>
      </c>
      <c r="AV26" s="1" t="s">
        <v>293</v>
      </c>
      <c r="AW26" s="1" t="s">
        <v>2</v>
      </c>
      <c r="AX26" s="1" t="s">
        <v>293</v>
      </c>
      <c r="AY26" s="1" t="s">
        <v>293</v>
      </c>
      <c r="AZ26" s="1" t="s">
        <v>293</v>
      </c>
    </row>
    <row r="27" spans="1:52" ht="30" customHeight="1" x14ac:dyDescent="0.3">
      <c r="A27" s="17" t="s">
        <v>67</v>
      </c>
      <c r="B27" s="17" t="s">
        <v>293</v>
      </c>
      <c r="C27" s="17" t="s">
        <v>293</v>
      </c>
      <c r="D27" s="18"/>
      <c r="E27" s="20"/>
      <c r="F27" s="23"/>
      <c r="G27" s="20"/>
      <c r="H27" s="23"/>
      <c r="I27" s="20"/>
      <c r="J27" s="23"/>
      <c r="K27" s="20"/>
      <c r="L27" s="23"/>
      <c r="M27" s="17" t="s">
        <v>293</v>
      </c>
      <c r="N27" s="1" t="s">
        <v>83</v>
      </c>
      <c r="O27" s="1" t="s">
        <v>83</v>
      </c>
      <c r="P27" s="1" t="s">
        <v>293</v>
      </c>
      <c r="Q27" s="1" t="s">
        <v>293</v>
      </c>
      <c r="R27" s="1" t="s">
        <v>293</v>
      </c>
      <c r="AV27" s="1" t="s">
        <v>293</v>
      </c>
      <c r="AW27" s="1" t="s">
        <v>293</v>
      </c>
      <c r="AX27" s="1" t="s">
        <v>293</v>
      </c>
      <c r="AY27" s="1" t="s">
        <v>293</v>
      </c>
      <c r="AZ27" s="1" t="s">
        <v>293</v>
      </c>
    </row>
    <row r="28" spans="1:52" ht="30" customHeight="1" x14ac:dyDescent="0.3">
      <c r="A28" s="18"/>
      <c r="B28" s="18"/>
      <c r="C28" s="18"/>
      <c r="D28" s="18"/>
      <c r="E28" s="20"/>
      <c r="F28" s="23"/>
      <c r="G28" s="20"/>
      <c r="H28" s="23"/>
      <c r="I28" s="20"/>
      <c r="J28" s="23"/>
      <c r="K28" s="20"/>
      <c r="L28" s="23"/>
      <c r="M28" s="18"/>
    </row>
    <row r="29" spans="1:52" ht="30" customHeight="1" x14ac:dyDescent="0.3">
      <c r="A29" s="14" t="s">
        <v>374</v>
      </c>
      <c r="B29" s="15"/>
      <c r="C29" s="15"/>
      <c r="D29" s="15"/>
      <c r="E29" s="19"/>
      <c r="F29" s="22"/>
      <c r="G29" s="19"/>
      <c r="H29" s="22"/>
      <c r="I29" s="19"/>
      <c r="J29" s="22"/>
      <c r="K29" s="19"/>
      <c r="L29" s="22"/>
      <c r="M29" s="16"/>
      <c r="N29" s="1" t="s">
        <v>185</v>
      </c>
    </row>
    <row r="30" spans="1:52" ht="30" customHeight="1" x14ac:dyDescent="0.3">
      <c r="A30" s="17" t="s">
        <v>176</v>
      </c>
      <c r="B30" s="17" t="s">
        <v>102</v>
      </c>
      <c r="C30" s="17" t="s">
        <v>333</v>
      </c>
      <c r="D30" s="18">
        <v>1.0999999999999999E-2</v>
      </c>
      <c r="E30" s="20"/>
      <c r="F30" s="23"/>
      <c r="G30" s="20"/>
      <c r="H30" s="23"/>
      <c r="I30" s="20"/>
      <c r="J30" s="23"/>
      <c r="K30" s="20"/>
      <c r="L30" s="23"/>
      <c r="M30" s="17" t="s">
        <v>293</v>
      </c>
      <c r="N30" s="1" t="s">
        <v>185</v>
      </c>
      <c r="O30" s="1" t="s">
        <v>351</v>
      </c>
      <c r="P30" s="1" t="s">
        <v>326</v>
      </c>
      <c r="Q30" s="1" t="s">
        <v>326</v>
      </c>
      <c r="R30" s="1" t="s">
        <v>329</v>
      </c>
      <c r="AV30" s="1" t="s">
        <v>293</v>
      </c>
      <c r="AW30" s="1" t="s">
        <v>0</v>
      </c>
      <c r="AX30" s="1" t="s">
        <v>293</v>
      </c>
      <c r="AY30" s="1" t="s">
        <v>293</v>
      </c>
      <c r="AZ30" s="1" t="s">
        <v>293</v>
      </c>
    </row>
    <row r="31" spans="1:52" ht="30" customHeight="1" x14ac:dyDescent="0.3">
      <c r="A31" s="17" t="s">
        <v>267</v>
      </c>
      <c r="B31" s="17" t="s">
        <v>102</v>
      </c>
      <c r="C31" s="17" t="s">
        <v>333</v>
      </c>
      <c r="D31" s="18">
        <v>1.6E-2</v>
      </c>
      <c r="E31" s="20"/>
      <c r="F31" s="23"/>
      <c r="G31" s="20"/>
      <c r="H31" s="23"/>
      <c r="I31" s="20"/>
      <c r="J31" s="23"/>
      <c r="K31" s="20"/>
      <c r="L31" s="23"/>
      <c r="M31" s="17" t="s">
        <v>293</v>
      </c>
      <c r="N31" s="1" t="s">
        <v>185</v>
      </c>
      <c r="O31" s="1" t="s">
        <v>357</v>
      </c>
      <c r="P31" s="1" t="s">
        <v>326</v>
      </c>
      <c r="Q31" s="1" t="s">
        <v>326</v>
      </c>
      <c r="R31" s="1" t="s">
        <v>329</v>
      </c>
      <c r="AV31" s="1" t="s">
        <v>293</v>
      </c>
      <c r="AW31" s="1" t="s">
        <v>48</v>
      </c>
      <c r="AX31" s="1" t="s">
        <v>293</v>
      </c>
      <c r="AY31" s="1" t="s">
        <v>293</v>
      </c>
      <c r="AZ31" s="1" t="s">
        <v>293</v>
      </c>
    </row>
    <row r="32" spans="1:52" ht="30" customHeight="1" x14ac:dyDescent="0.3">
      <c r="A32" s="17" t="s">
        <v>67</v>
      </c>
      <c r="B32" s="17" t="s">
        <v>293</v>
      </c>
      <c r="C32" s="17" t="s">
        <v>293</v>
      </c>
      <c r="D32" s="18"/>
      <c r="E32" s="20"/>
      <c r="F32" s="23"/>
      <c r="G32" s="20"/>
      <c r="H32" s="23"/>
      <c r="I32" s="20"/>
      <c r="J32" s="23"/>
      <c r="K32" s="20"/>
      <c r="L32" s="23"/>
      <c r="M32" s="17" t="s">
        <v>293</v>
      </c>
      <c r="N32" s="1" t="s">
        <v>83</v>
      </c>
      <c r="O32" s="1" t="s">
        <v>83</v>
      </c>
      <c r="P32" s="1" t="s">
        <v>293</v>
      </c>
      <c r="Q32" s="1" t="s">
        <v>293</v>
      </c>
      <c r="R32" s="1" t="s">
        <v>293</v>
      </c>
      <c r="AV32" s="1" t="s">
        <v>293</v>
      </c>
      <c r="AW32" s="1" t="s">
        <v>293</v>
      </c>
      <c r="AX32" s="1" t="s">
        <v>293</v>
      </c>
      <c r="AY32" s="1" t="s">
        <v>293</v>
      </c>
      <c r="AZ32" s="1" t="s">
        <v>293</v>
      </c>
    </row>
    <row r="33" spans="1:52" ht="30" customHeight="1" x14ac:dyDescent="0.3">
      <c r="A33" s="18"/>
      <c r="B33" s="18"/>
      <c r="C33" s="18"/>
      <c r="D33" s="18"/>
      <c r="E33" s="20"/>
      <c r="F33" s="23"/>
      <c r="G33" s="20"/>
      <c r="H33" s="23"/>
      <c r="I33" s="20"/>
      <c r="J33" s="23"/>
      <c r="K33" s="20"/>
      <c r="L33" s="23"/>
      <c r="M33" s="18"/>
    </row>
    <row r="34" spans="1:52" ht="30" customHeight="1" x14ac:dyDescent="0.3">
      <c r="A34" s="14" t="s">
        <v>191</v>
      </c>
      <c r="B34" s="15"/>
      <c r="C34" s="15"/>
      <c r="D34" s="15"/>
      <c r="E34" s="19"/>
      <c r="F34" s="22"/>
      <c r="G34" s="19"/>
      <c r="H34" s="22"/>
      <c r="I34" s="19"/>
      <c r="J34" s="22"/>
      <c r="K34" s="19"/>
      <c r="L34" s="22"/>
      <c r="M34" s="16"/>
      <c r="N34" s="1" t="s">
        <v>183</v>
      </c>
    </row>
    <row r="35" spans="1:52" ht="30" customHeight="1" x14ac:dyDescent="0.3">
      <c r="A35" s="17" t="s">
        <v>176</v>
      </c>
      <c r="B35" s="17" t="s">
        <v>102</v>
      </c>
      <c r="C35" s="17" t="s">
        <v>333</v>
      </c>
      <c r="D35" s="18">
        <v>1.0999999999999999E-2</v>
      </c>
      <c r="E35" s="20"/>
      <c r="F35" s="23"/>
      <c r="G35" s="20"/>
      <c r="H35" s="23"/>
      <c r="I35" s="20"/>
      <c r="J35" s="23"/>
      <c r="K35" s="20"/>
      <c r="L35" s="23"/>
      <c r="M35" s="17" t="s">
        <v>293</v>
      </c>
      <c r="N35" s="1" t="s">
        <v>183</v>
      </c>
      <c r="O35" s="1" t="s">
        <v>351</v>
      </c>
      <c r="P35" s="1" t="s">
        <v>326</v>
      </c>
      <c r="Q35" s="1" t="s">
        <v>326</v>
      </c>
      <c r="R35" s="1" t="s">
        <v>329</v>
      </c>
      <c r="AV35" s="1" t="s">
        <v>293</v>
      </c>
      <c r="AW35" s="1" t="s">
        <v>47</v>
      </c>
      <c r="AX35" s="1" t="s">
        <v>293</v>
      </c>
      <c r="AY35" s="1" t="s">
        <v>293</v>
      </c>
      <c r="AZ35" s="1" t="s">
        <v>293</v>
      </c>
    </row>
    <row r="36" spans="1:52" ht="30" customHeight="1" x14ac:dyDescent="0.3">
      <c r="A36" s="17" t="s">
        <v>267</v>
      </c>
      <c r="B36" s="17" t="s">
        <v>102</v>
      </c>
      <c r="C36" s="17" t="s">
        <v>333</v>
      </c>
      <c r="D36" s="18">
        <v>1.6E-2</v>
      </c>
      <c r="E36" s="20"/>
      <c r="F36" s="23"/>
      <c r="G36" s="20"/>
      <c r="H36" s="23"/>
      <c r="I36" s="20"/>
      <c r="J36" s="23"/>
      <c r="K36" s="20"/>
      <c r="L36" s="23"/>
      <c r="M36" s="17" t="s">
        <v>293</v>
      </c>
      <c r="N36" s="1" t="s">
        <v>183</v>
      </c>
      <c r="O36" s="1" t="s">
        <v>357</v>
      </c>
      <c r="P36" s="1" t="s">
        <v>326</v>
      </c>
      <c r="Q36" s="1" t="s">
        <v>326</v>
      </c>
      <c r="R36" s="1" t="s">
        <v>329</v>
      </c>
      <c r="AV36" s="1" t="s">
        <v>293</v>
      </c>
      <c r="AW36" s="1" t="s">
        <v>6</v>
      </c>
      <c r="AX36" s="1" t="s">
        <v>293</v>
      </c>
      <c r="AY36" s="1" t="s">
        <v>293</v>
      </c>
      <c r="AZ36" s="1" t="s">
        <v>293</v>
      </c>
    </row>
    <row r="37" spans="1:52" ht="30" customHeight="1" x14ac:dyDescent="0.3">
      <c r="A37" s="17" t="s">
        <v>67</v>
      </c>
      <c r="B37" s="17" t="s">
        <v>293</v>
      </c>
      <c r="C37" s="17" t="s">
        <v>293</v>
      </c>
      <c r="D37" s="18"/>
      <c r="E37" s="20"/>
      <c r="F37" s="23"/>
      <c r="G37" s="20"/>
      <c r="H37" s="23"/>
      <c r="I37" s="20"/>
      <c r="J37" s="23"/>
      <c r="K37" s="20"/>
      <c r="L37" s="23"/>
      <c r="M37" s="17" t="s">
        <v>293</v>
      </c>
      <c r="N37" s="1" t="s">
        <v>83</v>
      </c>
      <c r="O37" s="1" t="s">
        <v>83</v>
      </c>
      <c r="P37" s="1" t="s">
        <v>293</v>
      </c>
      <c r="Q37" s="1" t="s">
        <v>293</v>
      </c>
      <c r="R37" s="1" t="s">
        <v>293</v>
      </c>
      <c r="AV37" s="1" t="s">
        <v>293</v>
      </c>
      <c r="AW37" s="1" t="s">
        <v>293</v>
      </c>
      <c r="AX37" s="1" t="s">
        <v>293</v>
      </c>
      <c r="AY37" s="1" t="s">
        <v>293</v>
      </c>
      <c r="AZ37" s="1" t="s">
        <v>293</v>
      </c>
    </row>
    <row r="38" spans="1:52" ht="30" customHeight="1" x14ac:dyDescent="0.3">
      <c r="A38" s="18"/>
      <c r="B38" s="18"/>
      <c r="C38" s="18"/>
      <c r="D38" s="18"/>
      <c r="E38" s="20"/>
      <c r="F38" s="23"/>
      <c r="G38" s="20"/>
      <c r="H38" s="23"/>
      <c r="I38" s="20"/>
      <c r="J38" s="23"/>
      <c r="K38" s="20"/>
      <c r="L38" s="23"/>
      <c r="M38" s="18"/>
    </row>
    <row r="39" spans="1:52" ht="30" customHeight="1" x14ac:dyDescent="0.3">
      <c r="A39" s="14" t="s">
        <v>37</v>
      </c>
      <c r="B39" s="15"/>
      <c r="C39" s="15"/>
      <c r="D39" s="15"/>
      <c r="E39" s="19"/>
      <c r="F39" s="22"/>
      <c r="G39" s="19"/>
      <c r="H39" s="22"/>
      <c r="I39" s="19"/>
      <c r="J39" s="22"/>
      <c r="K39" s="19"/>
      <c r="L39" s="22"/>
      <c r="M39" s="16"/>
      <c r="N39" s="1" t="s">
        <v>188</v>
      </c>
    </row>
    <row r="40" spans="1:52" ht="30" customHeight="1" x14ac:dyDescent="0.3">
      <c r="A40" s="17" t="s">
        <v>269</v>
      </c>
      <c r="B40" s="17" t="s">
        <v>102</v>
      </c>
      <c r="C40" s="17" t="s">
        <v>333</v>
      </c>
      <c r="D40" s="18">
        <v>0.41</v>
      </c>
      <c r="E40" s="20"/>
      <c r="F40" s="23"/>
      <c r="G40" s="20"/>
      <c r="H40" s="23"/>
      <c r="I40" s="20"/>
      <c r="J40" s="23"/>
      <c r="K40" s="20"/>
      <c r="L40" s="23"/>
      <c r="M40" s="17" t="s">
        <v>293</v>
      </c>
      <c r="N40" s="1" t="s">
        <v>188</v>
      </c>
      <c r="O40" s="1" t="s">
        <v>337</v>
      </c>
      <c r="P40" s="1" t="s">
        <v>326</v>
      </c>
      <c r="Q40" s="1" t="s">
        <v>326</v>
      </c>
      <c r="R40" s="1" t="s">
        <v>329</v>
      </c>
      <c r="AV40" s="1" t="s">
        <v>293</v>
      </c>
      <c r="AW40" s="1" t="s">
        <v>49</v>
      </c>
      <c r="AX40" s="1" t="s">
        <v>293</v>
      </c>
      <c r="AY40" s="1" t="s">
        <v>293</v>
      </c>
      <c r="AZ40" s="1" t="s">
        <v>293</v>
      </c>
    </row>
    <row r="41" spans="1:52" ht="30" customHeight="1" x14ac:dyDescent="0.3">
      <c r="A41" s="17" t="s">
        <v>176</v>
      </c>
      <c r="B41" s="17" t="s">
        <v>102</v>
      </c>
      <c r="C41" s="17" t="s">
        <v>333</v>
      </c>
      <c r="D41" s="18">
        <v>0.24</v>
      </c>
      <c r="E41" s="20"/>
      <c r="F41" s="23"/>
      <c r="G41" s="20"/>
      <c r="H41" s="23"/>
      <c r="I41" s="20"/>
      <c r="J41" s="23"/>
      <c r="K41" s="20"/>
      <c r="L41" s="23"/>
      <c r="M41" s="17" t="s">
        <v>293</v>
      </c>
      <c r="N41" s="1" t="s">
        <v>188</v>
      </c>
      <c r="O41" s="1" t="s">
        <v>351</v>
      </c>
      <c r="P41" s="1" t="s">
        <v>326</v>
      </c>
      <c r="Q41" s="1" t="s">
        <v>326</v>
      </c>
      <c r="R41" s="1" t="s">
        <v>329</v>
      </c>
      <c r="AV41" s="1" t="s">
        <v>293</v>
      </c>
      <c r="AW41" s="1" t="s">
        <v>40</v>
      </c>
      <c r="AX41" s="1" t="s">
        <v>293</v>
      </c>
      <c r="AY41" s="1" t="s">
        <v>293</v>
      </c>
      <c r="AZ41" s="1" t="s">
        <v>293</v>
      </c>
    </row>
    <row r="42" spans="1:52" ht="30" customHeight="1" x14ac:dyDescent="0.3">
      <c r="A42" s="17" t="s">
        <v>67</v>
      </c>
      <c r="B42" s="17" t="s">
        <v>293</v>
      </c>
      <c r="C42" s="17" t="s">
        <v>293</v>
      </c>
      <c r="D42" s="18"/>
      <c r="E42" s="20"/>
      <c r="F42" s="23"/>
      <c r="G42" s="20"/>
      <c r="H42" s="23"/>
      <c r="I42" s="20"/>
      <c r="J42" s="23"/>
      <c r="K42" s="20"/>
      <c r="L42" s="23"/>
      <c r="M42" s="17" t="s">
        <v>293</v>
      </c>
      <c r="N42" s="1" t="s">
        <v>83</v>
      </c>
      <c r="O42" s="1" t="s">
        <v>83</v>
      </c>
      <c r="P42" s="1" t="s">
        <v>293</v>
      </c>
      <c r="Q42" s="1" t="s">
        <v>293</v>
      </c>
      <c r="R42" s="1" t="s">
        <v>293</v>
      </c>
      <c r="AV42" s="1" t="s">
        <v>293</v>
      </c>
      <c r="AW42" s="1" t="s">
        <v>293</v>
      </c>
      <c r="AX42" s="1" t="s">
        <v>293</v>
      </c>
      <c r="AY42" s="1" t="s">
        <v>293</v>
      </c>
      <c r="AZ42" s="1" t="s">
        <v>293</v>
      </c>
    </row>
  </sheetData>
  <mergeCells count="45">
    <mergeCell ref="AS2:AS3"/>
    <mergeCell ref="AT2:AT3"/>
    <mergeCell ref="AU2:AU3"/>
    <mergeCell ref="AV2:AV3"/>
    <mergeCell ref="AW2:AW3"/>
    <mergeCell ref="AN2:AN3"/>
    <mergeCell ref="AO2:AO3"/>
    <mergeCell ref="AP2:AP3"/>
    <mergeCell ref="AQ2:AQ3"/>
    <mergeCell ref="AR2:AR3"/>
    <mergeCell ref="AI2:AI3"/>
    <mergeCell ref="AJ2:AJ3"/>
    <mergeCell ref="AK2:AK3"/>
    <mergeCell ref="AL2:AL3"/>
    <mergeCell ref="AM2:AM3"/>
    <mergeCell ref="AD2:AD3"/>
    <mergeCell ref="AE2:AE3"/>
    <mergeCell ref="AF2:AF3"/>
    <mergeCell ref="AG2:AG3"/>
    <mergeCell ref="AH2:AH3"/>
    <mergeCell ref="Y2:Y3"/>
    <mergeCell ref="Z2:Z3"/>
    <mergeCell ref="AA2:AA3"/>
    <mergeCell ref="AB2:AB3"/>
    <mergeCell ref="AC2:AC3"/>
    <mergeCell ref="T2:T3"/>
    <mergeCell ref="U2:U3"/>
    <mergeCell ref="V2:V3"/>
    <mergeCell ref="W2:W3"/>
    <mergeCell ref="X2:X3"/>
    <mergeCell ref="O2:O3"/>
    <mergeCell ref="P2:P3"/>
    <mergeCell ref="Q2:Q3"/>
    <mergeCell ref="R2:R3"/>
    <mergeCell ref="S2:S3"/>
    <mergeCell ref="G2:H2"/>
    <mergeCell ref="I2:J2"/>
    <mergeCell ref="K2:L2"/>
    <mergeCell ref="M2:M3"/>
    <mergeCell ref="N2:N3"/>
    <mergeCell ref="A2:A3"/>
    <mergeCell ref="B2:B3"/>
    <mergeCell ref="C2:C3"/>
    <mergeCell ref="D2:D3"/>
    <mergeCell ref="E2:F2"/>
  </mergeCells>
  <phoneticPr fontId="5" type="noConversion"/>
  <pageMargins left="0.78694444894790649" right="0" top="0.39347222447395325" bottom="0.39347222447395325" header="0" footer="0"/>
  <pageSetup paperSize="9" scale="64" fitToHeight="0" orientation="landscape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B30"/>
  <sheetViews>
    <sheetView topLeftCell="B1" zoomScaleNormal="100" zoomScaleSheetLayoutView="100" workbookViewId="0">
      <selection activeCell="P12" sqref="P12"/>
    </sheetView>
  </sheetViews>
  <sheetFormatPr defaultColWidth="9" defaultRowHeight="16.5" x14ac:dyDescent="0.3"/>
  <cols>
    <col min="1" max="1" width="12.625" hidden="1" customWidth="1"/>
    <col min="2" max="3" width="30.625" customWidth="1"/>
    <col min="4" max="4" width="4.625" customWidth="1"/>
    <col min="5" max="5" width="13.625" customWidth="1"/>
    <col min="6" max="6" width="4.625" customWidth="1"/>
    <col min="7" max="7" width="13.625" customWidth="1"/>
    <col min="8" max="8" width="4.625" customWidth="1"/>
    <col min="9" max="9" width="13.625" customWidth="1"/>
    <col min="10" max="10" width="4.625" customWidth="1"/>
    <col min="11" max="11" width="13.625" customWidth="1"/>
    <col min="12" max="12" width="4.625" customWidth="1"/>
    <col min="13" max="13" width="13.625" customWidth="1"/>
    <col min="14" max="14" width="4.625" customWidth="1"/>
    <col min="15" max="22" width="13.625" customWidth="1"/>
    <col min="23" max="23" width="8.625" customWidth="1"/>
    <col min="24" max="24" width="12.625" customWidth="1"/>
    <col min="25" max="27" width="1.625" hidden="1" customWidth="1"/>
    <col min="28" max="28" width="10.625" hidden="1" customWidth="1"/>
  </cols>
  <sheetData>
    <row r="1" spans="1:28" ht="30" customHeight="1" x14ac:dyDescent="0.3">
      <c r="A1" s="41" t="s">
        <v>28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8" ht="30" customHeight="1" x14ac:dyDescent="0.3">
      <c r="A2" s="34" t="s">
        <v>187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8" ht="30" customHeight="1" x14ac:dyDescent="0.3">
      <c r="A3" s="39" t="s">
        <v>91</v>
      </c>
      <c r="B3" s="39" t="s">
        <v>53</v>
      </c>
      <c r="C3" s="39" t="s">
        <v>321</v>
      </c>
      <c r="D3" s="39" t="s">
        <v>262</v>
      </c>
      <c r="E3" s="39" t="s">
        <v>87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 t="s">
        <v>246</v>
      </c>
      <c r="Q3" s="39" t="s">
        <v>250</v>
      </c>
      <c r="R3" s="39"/>
      <c r="S3" s="39"/>
      <c r="T3" s="39"/>
      <c r="U3" s="39"/>
      <c r="V3" s="39"/>
      <c r="W3" s="39" t="s">
        <v>169</v>
      </c>
      <c r="X3" s="39" t="s">
        <v>104</v>
      </c>
      <c r="Y3" s="35" t="s">
        <v>139</v>
      </c>
      <c r="Z3" s="35" t="s">
        <v>244</v>
      </c>
      <c r="AA3" s="35" t="s">
        <v>134</v>
      </c>
      <c r="AB3" s="35" t="s">
        <v>124</v>
      </c>
    </row>
    <row r="4" spans="1:28" ht="30" customHeight="1" x14ac:dyDescent="0.3">
      <c r="A4" s="39"/>
      <c r="B4" s="39"/>
      <c r="C4" s="39"/>
      <c r="D4" s="39"/>
      <c r="E4" s="6" t="s">
        <v>138</v>
      </c>
      <c r="F4" s="6" t="s">
        <v>247</v>
      </c>
      <c r="G4" s="6" t="s">
        <v>239</v>
      </c>
      <c r="H4" s="6" t="s">
        <v>247</v>
      </c>
      <c r="I4" s="6" t="s">
        <v>154</v>
      </c>
      <c r="J4" s="6" t="s">
        <v>247</v>
      </c>
      <c r="K4" s="6" t="s">
        <v>231</v>
      </c>
      <c r="L4" s="6" t="s">
        <v>247</v>
      </c>
      <c r="M4" s="6" t="s">
        <v>99</v>
      </c>
      <c r="N4" s="6" t="s">
        <v>247</v>
      </c>
      <c r="O4" s="6" t="s">
        <v>254</v>
      </c>
      <c r="P4" s="39"/>
      <c r="Q4" s="6" t="s">
        <v>138</v>
      </c>
      <c r="R4" s="6" t="s">
        <v>239</v>
      </c>
      <c r="S4" s="6" t="s">
        <v>154</v>
      </c>
      <c r="T4" s="6" t="s">
        <v>231</v>
      </c>
      <c r="U4" s="6" t="s">
        <v>99</v>
      </c>
      <c r="V4" s="6" t="s">
        <v>254</v>
      </c>
      <c r="W4" s="39"/>
      <c r="X4" s="39"/>
      <c r="Y4" s="35"/>
      <c r="Z4" s="35"/>
      <c r="AA4" s="35"/>
      <c r="AB4" s="35"/>
    </row>
    <row r="5" spans="1:28" ht="30" customHeight="1" x14ac:dyDescent="0.3">
      <c r="A5" s="12" t="s">
        <v>339</v>
      </c>
      <c r="B5" s="12" t="s">
        <v>325</v>
      </c>
      <c r="C5" s="12" t="s">
        <v>199</v>
      </c>
      <c r="D5" s="24" t="s">
        <v>330</v>
      </c>
      <c r="E5" s="25"/>
      <c r="F5" s="12"/>
      <c r="G5" s="25"/>
      <c r="H5" s="12"/>
      <c r="I5" s="25"/>
      <c r="J5" s="12"/>
      <c r="K5" s="25"/>
      <c r="L5" s="12"/>
      <c r="M5" s="25"/>
      <c r="N5" s="12"/>
      <c r="O5" s="25"/>
      <c r="P5" s="25"/>
      <c r="Q5" s="25"/>
      <c r="R5" s="25">
        <v>0</v>
      </c>
      <c r="S5" s="25">
        <v>0</v>
      </c>
      <c r="T5" s="25">
        <v>0</v>
      </c>
      <c r="U5" s="25">
        <v>0</v>
      </c>
      <c r="V5" s="25">
        <v>0</v>
      </c>
      <c r="W5" s="12" t="s">
        <v>170</v>
      </c>
      <c r="X5" s="12" t="s">
        <v>238</v>
      </c>
      <c r="Y5" s="1" t="s">
        <v>293</v>
      </c>
      <c r="Z5" s="1" t="s">
        <v>293</v>
      </c>
      <c r="AA5" s="26"/>
      <c r="AB5" s="1" t="s">
        <v>293</v>
      </c>
    </row>
    <row r="6" spans="1:28" ht="30" customHeight="1" x14ac:dyDescent="0.3">
      <c r="A6" s="12" t="s">
        <v>12</v>
      </c>
      <c r="B6" s="12" t="s">
        <v>256</v>
      </c>
      <c r="C6" s="12" t="s">
        <v>88</v>
      </c>
      <c r="D6" s="24" t="s">
        <v>311</v>
      </c>
      <c r="E6" s="25"/>
      <c r="F6" s="12"/>
      <c r="G6" s="25"/>
      <c r="H6" s="12"/>
      <c r="I6" s="25"/>
      <c r="J6" s="12"/>
      <c r="K6" s="25"/>
      <c r="L6" s="12"/>
      <c r="M6" s="25"/>
      <c r="N6" s="12"/>
      <c r="O6" s="25"/>
      <c r="P6" s="25"/>
      <c r="Q6" s="25"/>
      <c r="R6" s="25">
        <v>0</v>
      </c>
      <c r="S6" s="25">
        <v>0</v>
      </c>
      <c r="T6" s="25">
        <v>0</v>
      </c>
      <c r="U6" s="25">
        <v>0</v>
      </c>
      <c r="V6" s="25" t="e">
        <f>SMALL(Q6:U6,COUNTIF(Q6:U6,0)+1)</f>
        <v>#NUM!</v>
      </c>
      <c r="W6" s="12" t="s">
        <v>175</v>
      </c>
      <c r="X6" s="12" t="s">
        <v>293</v>
      </c>
      <c r="Y6" s="1" t="s">
        <v>293</v>
      </c>
      <c r="Z6" s="1" t="s">
        <v>293</v>
      </c>
      <c r="AA6" s="26"/>
      <c r="AB6" s="1" t="s">
        <v>293</v>
      </c>
    </row>
    <row r="7" spans="1:28" ht="30" customHeight="1" x14ac:dyDescent="0.3">
      <c r="A7" s="12" t="s">
        <v>363</v>
      </c>
      <c r="B7" s="12" t="s">
        <v>245</v>
      </c>
      <c r="C7" s="12" t="s">
        <v>371</v>
      </c>
      <c r="D7" s="24" t="s">
        <v>280</v>
      </c>
      <c r="E7" s="25"/>
      <c r="F7" s="12"/>
      <c r="G7" s="25"/>
      <c r="H7" s="12"/>
      <c r="I7" s="25"/>
      <c r="J7" s="12"/>
      <c r="K7" s="25"/>
      <c r="L7" s="12"/>
      <c r="M7" s="25"/>
      <c r="N7" s="12"/>
      <c r="O7" s="25"/>
      <c r="P7" s="25"/>
      <c r="Q7" s="25"/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12" t="s">
        <v>173</v>
      </c>
      <c r="X7" s="12" t="s">
        <v>146</v>
      </c>
      <c r="Y7" s="1" t="s">
        <v>293</v>
      </c>
      <c r="Z7" s="1" t="s">
        <v>293</v>
      </c>
      <c r="AA7" s="26"/>
      <c r="AB7" s="1" t="s">
        <v>293</v>
      </c>
    </row>
    <row r="8" spans="1:28" ht="30" customHeight="1" x14ac:dyDescent="0.3">
      <c r="A8" s="12" t="s">
        <v>360</v>
      </c>
      <c r="B8" s="12" t="s">
        <v>394</v>
      </c>
      <c r="C8" s="12" t="s">
        <v>69</v>
      </c>
      <c r="D8" s="24" t="s">
        <v>312</v>
      </c>
      <c r="E8" s="25"/>
      <c r="F8" s="12"/>
      <c r="G8" s="25"/>
      <c r="H8" s="12"/>
      <c r="I8" s="25"/>
      <c r="J8" s="12"/>
      <c r="K8" s="25"/>
      <c r="L8" s="12"/>
      <c r="M8" s="25"/>
      <c r="N8" s="12"/>
      <c r="O8" s="25"/>
      <c r="P8" s="25"/>
      <c r="Q8" s="25"/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12" t="s">
        <v>249</v>
      </c>
      <c r="X8" s="12" t="s">
        <v>293</v>
      </c>
      <c r="Y8" s="1" t="s">
        <v>293</v>
      </c>
      <c r="Z8" s="1" t="s">
        <v>293</v>
      </c>
      <c r="AA8" s="26"/>
      <c r="AB8" s="1" t="s">
        <v>293</v>
      </c>
    </row>
    <row r="9" spans="1:28" ht="30" customHeight="1" x14ac:dyDescent="0.3">
      <c r="A9" s="12" t="s">
        <v>340</v>
      </c>
      <c r="B9" s="12" t="s">
        <v>111</v>
      </c>
      <c r="C9" s="12" t="s">
        <v>293</v>
      </c>
      <c r="D9" s="24" t="s">
        <v>327</v>
      </c>
      <c r="E9" s="25"/>
      <c r="F9" s="12"/>
      <c r="G9" s="25"/>
      <c r="H9" s="12"/>
      <c r="I9" s="25"/>
      <c r="J9" s="12"/>
      <c r="K9" s="25"/>
      <c r="L9" s="12"/>
      <c r="M9" s="25"/>
      <c r="N9" s="12"/>
      <c r="O9" s="25"/>
      <c r="P9" s="25"/>
      <c r="Q9" s="25"/>
      <c r="R9" s="25">
        <v>0</v>
      </c>
      <c r="S9" s="25">
        <v>0</v>
      </c>
      <c r="T9" s="25">
        <v>0</v>
      </c>
      <c r="U9" s="25">
        <v>0</v>
      </c>
      <c r="V9" s="25">
        <v>0</v>
      </c>
      <c r="W9" s="12" t="s">
        <v>147</v>
      </c>
      <c r="X9" s="12" t="s">
        <v>293</v>
      </c>
      <c r="Y9" s="1" t="s">
        <v>293</v>
      </c>
      <c r="Z9" s="1" t="s">
        <v>293</v>
      </c>
      <c r="AA9" s="26"/>
      <c r="AB9" s="1" t="s">
        <v>293</v>
      </c>
    </row>
    <row r="10" spans="1:28" ht="30" customHeight="1" x14ac:dyDescent="0.3">
      <c r="A10" s="12" t="s">
        <v>356</v>
      </c>
      <c r="B10" s="12" t="s">
        <v>153</v>
      </c>
      <c r="C10" s="12" t="s">
        <v>293</v>
      </c>
      <c r="D10" s="24" t="s">
        <v>333</v>
      </c>
      <c r="E10" s="25"/>
      <c r="F10" s="12"/>
      <c r="G10" s="25"/>
      <c r="H10" s="12"/>
      <c r="I10" s="25"/>
      <c r="J10" s="12"/>
      <c r="K10" s="25"/>
      <c r="L10" s="12"/>
      <c r="M10" s="25"/>
      <c r="N10" s="12"/>
      <c r="O10" s="25"/>
      <c r="P10" s="25"/>
      <c r="Q10" s="25"/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12" t="s">
        <v>133</v>
      </c>
      <c r="X10" s="12" t="s">
        <v>293</v>
      </c>
      <c r="Y10" s="1" t="s">
        <v>293</v>
      </c>
      <c r="Z10" s="1" t="s">
        <v>293</v>
      </c>
      <c r="AA10" s="26"/>
      <c r="AB10" s="1" t="s">
        <v>293</v>
      </c>
    </row>
    <row r="11" spans="1:28" ht="30" customHeight="1" x14ac:dyDescent="0.3">
      <c r="A11" s="12" t="s">
        <v>338</v>
      </c>
      <c r="B11" s="12" t="s">
        <v>242</v>
      </c>
      <c r="C11" s="12" t="s">
        <v>72</v>
      </c>
      <c r="D11" s="24" t="s">
        <v>278</v>
      </c>
      <c r="E11" s="25"/>
      <c r="F11" s="12"/>
      <c r="G11" s="25"/>
      <c r="H11" s="12"/>
      <c r="I11" s="25"/>
      <c r="J11" s="12"/>
      <c r="K11" s="25"/>
      <c r="L11" s="12"/>
      <c r="M11" s="25"/>
      <c r="N11" s="12"/>
      <c r="O11" s="25"/>
      <c r="P11" s="25"/>
      <c r="Q11" s="25"/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12" t="s">
        <v>158</v>
      </c>
      <c r="X11" s="12" t="s">
        <v>293</v>
      </c>
      <c r="Y11" s="1" t="s">
        <v>293</v>
      </c>
      <c r="Z11" s="1" t="s">
        <v>293</v>
      </c>
      <c r="AA11" s="26"/>
      <c r="AB11" s="1" t="s">
        <v>293</v>
      </c>
    </row>
    <row r="12" spans="1:28" ht="30" customHeight="1" x14ac:dyDescent="0.3">
      <c r="A12" s="12" t="s">
        <v>346</v>
      </c>
      <c r="B12" s="12" t="s">
        <v>242</v>
      </c>
      <c r="C12" s="12" t="s">
        <v>373</v>
      </c>
      <c r="D12" s="24" t="s">
        <v>278</v>
      </c>
      <c r="E12" s="25"/>
      <c r="F12" s="12"/>
      <c r="G12" s="25"/>
      <c r="H12" s="12"/>
      <c r="I12" s="25"/>
      <c r="J12" s="12"/>
      <c r="K12" s="25"/>
      <c r="L12" s="12"/>
      <c r="M12" s="25"/>
      <c r="N12" s="12"/>
      <c r="O12" s="25"/>
      <c r="P12" s="25"/>
      <c r="Q12" s="25"/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12" t="s">
        <v>164</v>
      </c>
      <c r="X12" s="12" t="s">
        <v>293</v>
      </c>
      <c r="Y12" s="1" t="s">
        <v>293</v>
      </c>
      <c r="Z12" s="1" t="s">
        <v>293</v>
      </c>
      <c r="AA12" s="26"/>
      <c r="AB12" s="1" t="s">
        <v>293</v>
      </c>
    </row>
    <row r="13" spans="1:28" ht="30" customHeight="1" x14ac:dyDescent="0.3">
      <c r="A13" s="12" t="s">
        <v>352</v>
      </c>
      <c r="B13" s="12" t="s">
        <v>242</v>
      </c>
      <c r="C13" s="12" t="s">
        <v>370</v>
      </c>
      <c r="D13" s="24" t="s">
        <v>278</v>
      </c>
      <c r="E13" s="25"/>
      <c r="F13" s="12"/>
      <c r="G13" s="25"/>
      <c r="H13" s="12"/>
      <c r="I13" s="25"/>
      <c r="J13" s="12"/>
      <c r="K13" s="25"/>
      <c r="L13" s="12"/>
      <c r="M13" s="25"/>
      <c r="N13" s="12"/>
      <c r="O13" s="25"/>
      <c r="P13" s="25"/>
      <c r="Q13" s="25"/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12" t="s">
        <v>122</v>
      </c>
      <c r="X13" s="12" t="s">
        <v>293</v>
      </c>
      <c r="Y13" s="1" t="s">
        <v>293</v>
      </c>
      <c r="Z13" s="1" t="s">
        <v>293</v>
      </c>
      <c r="AA13" s="26"/>
      <c r="AB13" s="1" t="s">
        <v>293</v>
      </c>
    </row>
    <row r="14" spans="1:28" ht="30" customHeight="1" x14ac:dyDescent="0.3">
      <c r="A14" s="12" t="s">
        <v>349</v>
      </c>
      <c r="B14" s="12" t="s">
        <v>242</v>
      </c>
      <c r="C14" s="12" t="s">
        <v>366</v>
      </c>
      <c r="D14" s="24" t="s">
        <v>278</v>
      </c>
      <c r="E14" s="25"/>
      <c r="F14" s="12"/>
      <c r="G14" s="25"/>
      <c r="H14" s="12"/>
      <c r="I14" s="25"/>
      <c r="J14" s="12"/>
      <c r="K14" s="25"/>
      <c r="L14" s="12"/>
      <c r="M14" s="25"/>
      <c r="N14" s="12"/>
      <c r="O14" s="25"/>
      <c r="P14" s="25"/>
      <c r="Q14" s="25"/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12" t="s">
        <v>171</v>
      </c>
      <c r="X14" s="12" t="s">
        <v>293</v>
      </c>
      <c r="Y14" s="1" t="s">
        <v>293</v>
      </c>
      <c r="Z14" s="1" t="s">
        <v>293</v>
      </c>
      <c r="AA14" s="26"/>
      <c r="AB14" s="1" t="s">
        <v>293</v>
      </c>
    </row>
    <row r="15" spans="1:28" ht="30" customHeight="1" x14ac:dyDescent="0.3">
      <c r="A15" s="12" t="s">
        <v>342</v>
      </c>
      <c r="B15" s="12" t="s">
        <v>242</v>
      </c>
      <c r="C15" s="12" t="s">
        <v>29</v>
      </c>
      <c r="D15" s="24" t="s">
        <v>278</v>
      </c>
      <c r="E15" s="25"/>
      <c r="F15" s="12"/>
      <c r="G15" s="25"/>
      <c r="H15" s="12"/>
      <c r="I15" s="25"/>
      <c r="J15" s="12"/>
      <c r="K15" s="25"/>
      <c r="L15" s="12"/>
      <c r="M15" s="25"/>
      <c r="N15" s="12"/>
      <c r="O15" s="25"/>
      <c r="P15" s="25"/>
      <c r="Q15" s="25"/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12" t="s">
        <v>157</v>
      </c>
      <c r="X15" s="12" t="s">
        <v>293</v>
      </c>
      <c r="Y15" s="1" t="s">
        <v>293</v>
      </c>
      <c r="Z15" s="1" t="s">
        <v>293</v>
      </c>
      <c r="AA15" s="26"/>
      <c r="AB15" s="1" t="s">
        <v>293</v>
      </c>
    </row>
    <row r="16" spans="1:28" ht="30" customHeight="1" x14ac:dyDescent="0.3">
      <c r="A16" s="12" t="s">
        <v>343</v>
      </c>
      <c r="B16" s="12" t="s">
        <v>242</v>
      </c>
      <c r="C16" s="12" t="s">
        <v>55</v>
      </c>
      <c r="D16" s="24" t="s">
        <v>278</v>
      </c>
      <c r="E16" s="25"/>
      <c r="F16" s="12"/>
      <c r="G16" s="25"/>
      <c r="H16" s="12"/>
      <c r="I16" s="25"/>
      <c r="J16" s="12"/>
      <c r="K16" s="25"/>
      <c r="L16" s="12"/>
      <c r="M16" s="25"/>
      <c r="N16" s="12"/>
      <c r="O16" s="25"/>
      <c r="P16" s="25"/>
      <c r="Q16" s="25"/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12" t="s">
        <v>152</v>
      </c>
      <c r="X16" s="12" t="s">
        <v>293</v>
      </c>
      <c r="Y16" s="1" t="s">
        <v>293</v>
      </c>
      <c r="Z16" s="1" t="s">
        <v>293</v>
      </c>
      <c r="AA16" s="26"/>
      <c r="AB16" s="1" t="s">
        <v>293</v>
      </c>
    </row>
    <row r="17" spans="1:28" ht="30" customHeight="1" x14ac:dyDescent="0.3">
      <c r="A17" s="12" t="s">
        <v>358</v>
      </c>
      <c r="B17" s="12" t="s">
        <v>242</v>
      </c>
      <c r="C17" s="12" t="s">
        <v>205</v>
      </c>
      <c r="D17" s="24" t="s">
        <v>278</v>
      </c>
      <c r="E17" s="25"/>
      <c r="F17" s="12"/>
      <c r="G17" s="25"/>
      <c r="H17" s="12"/>
      <c r="I17" s="25"/>
      <c r="J17" s="12"/>
      <c r="K17" s="25"/>
      <c r="L17" s="12"/>
      <c r="M17" s="25"/>
      <c r="N17" s="12"/>
      <c r="O17" s="25"/>
      <c r="P17" s="25"/>
      <c r="Q17" s="25"/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12" t="s">
        <v>166</v>
      </c>
      <c r="X17" s="12" t="s">
        <v>293</v>
      </c>
      <c r="Y17" s="1" t="s">
        <v>293</v>
      </c>
      <c r="Z17" s="1" t="s">
        <v>293</v>
      </c>
      <c r="AA17" s="26"/>
      <c r="AB17" s="1" t="s">
        <v>293</v>
      </c>
    </row>
    <row r="18" spans="1:28" ht="30" customHeight="1" x14ac:dyDescent="0.3">
      <c r="A18" s="12" t="s">
        <v>341</v>
      </c>
      <c r="B18" s="12" t="s">
        <v>242</v>
      </c>
      <c r="C18" s="12" t="s">
        <v>77</v>
      </c>
      <c r="D18" s="24" t="s">
        <v>278</v>
      </c>
      <c r="E18" s="25"/>
      <c r="F18" s="12"/>
      <c r="G18" s="25"/>
      <c r="H18" s="12"/>
      <c r="I18" s="25"/>
      <c r="J18" s="12"/>
      <c r="K18" s="25"/>
      <c r="L18" s="12"/>
      <c r="M18" s="25"/>
      <c r="N18" s="12"/>
      <c r="O18" s="25"/>
      <c r="P18" s="25"/>
      <c r="Q18" s="25"/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12" t="s">
        <v>141</v>
      </c>
      <c r="X18" s="12" t="s">
        <v>293</v>
      </c>
      <c r="Y18" s="1" t="s">
        <v>293</v>
      </c>
      <c r="Z18" s="1" t="s">
        <v>293</v>
      </c>
      <c r="AA18" s="26"/>
      <c r="AB18" s="1" t="s">
        <v>293</v>
      </c>
    </row>
    <row r="19" spans="1:28" ht="30" customHeight="1" x14ac:dyDescent="0.3">
      <c r="A19" s="12" t="s">
        <v>354</v>
      </c>
      <c r="B19" s="12" t="s">
        <v>242</v>
      </c>
      <c r="C19" s="12" t="s">
        <v>66</v>
      </c>
      <c r="D19" s="24" t="s">
        <v>278</v>
      </c>
      <c r="E19" s="25"/>
      <c r="F19" s="12"/>
      <c r="G19" s="25"/>
      <c r="H19" s="12"/>
      <c r="I19" s="25"/>
      <c r="J19" s="12"/>
      <c r="K19" s="25"/>
      <c r="L19" s="12"/>
      <c r="M19" s="25"/>
      <c r="N19" s="12"/>
      <c r="O19" s="25"/>
      <c r="P19" s="25"/>
      <c r="Q19" s="25"/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12" t="s">
        <v>145</v>
      </c>
      <c r="X19" s="12" t="s">
        <v>293</v>
      </c>
      <c r="Y19" s="1" t="s">
        <v>293</v>
      </c>
      <c r="Z19" s="1" t="s">
        <v>293</v>
      </c>
      <c r="AA19" s="26"/>
      <c r="AB19" s="1" t="s">
        <v>293</v>
      </c>
    </row>
    <row r="20" spans="1:28" ht="30" customHeight="1" x14ac:dyDescent="0.3">
      <c r="A20" s="12" t="s">
        <v>362</v>
      </c>
      <c r="B20" s="12" t="s">
        <v>242</v>
      </c>
      <c r="C20" s="12" t="s">
        <v>61</v>
      </c>
      <c r="D20" s="24" t="s">
        <v>278</v>
      </c>
      <c r="E20" s="25"/>
      <c r="F20" s="12"/>
      <c r="G20" s="25"/>
      <c r="H20" s="12"/>
      <c r="I20" s="25"/>
      <c r="J20" s="12"/>
      <c r="K20" s="25"/>
      <c r="L20" s="12"/>
      <c r="M20" s="25"/>
      <c r="N20" s="12"/>
      <c r="O20" s="25"/>
      <c r="P20" s="25"/>
      <c r="Q20" s="25"/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12" t="s">
        <v>162</v>
      </c>
      <c r="X20" s="12" t="s">
        <v>293</v>
      </c>
      <c r="Y20" s="1" t="s">
        <v>293</v>
      </c>
      <c r="Z20" s="1" t="s">
        <v>293</v>
      </c>
      <c r="AA20" s="26"/>
      <c r="AB20" s="1" t="s">
        <v>293</v>
      </c>
    </row>
    <row r="21" spans="1:28" ht="30" customHeight="1" x14ac:dyDescent="0.3">
      <c r="A21" s="12" t="s">
        <v>355</v>
      </c>
      <c r="B21" s="12" t="s">
        <v>242</v>
      </c>
      <c r="C21" s="12" t="s">
        <v>364</v>
      </c>
      <c r="D21" s="24" t="s">
        <v>270</v>
      </c>
      <c r="E21" s="25"/>
      <c r="F21" s="12"/>
      <c r="G21" s="25"/>
      <c r="H21" s="12"/>
      <c r="I21" s="25"/>
      <c r="J21" s="12"/>
      <c r="K21" s="25"/>
      <c r="L21" s="12"/>
      <c r="M21" s="25"/>
      <c r="N21" s="12"/>
      <c r="O21" s="25"/>
      <c r="P21" s="25"/>
      <c r="Q21" s="25"/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12" t="s">
        <v>89</v>
      </c>
      <c r="X21" s="12" t="s">
        <v>293</v>
      </c>
      <c r="Y21" s="1" t="s">
        <v>293</v>
      </c>
      <c r="Z21" s="1" t="s">
        <v>293</v>
      </c>
      <c r="AA21" s="26"/>
      <c r="AB21" s="1" t="s">
        <v>293</v>
      </c>
    </row>
    <row r="22" spans="1:28" ht="30" customHeight="1" x14ac:dyDescent="0.3">
      <c r="A22" s="12" t="s">
        <v>336</v>
      </c>
      <c r="B22" s="12" t="s">
        <v>148</v>
      </c>
      <c r="C22" s="12" t="s">
        <v>293</v>
      </c>
      <c r="D22" s="24" t="s">
        <v>318</v>
      </c>
      <c r="E22" s="25"/>
      <c r="F22" s="12"/>
      <c r="G22" s="25"/>
      <c r="H22" s="12"/>
      <c r="I22" s="25"/>
      <c r="J22" s="12"/>
      <c r="K22" s="25"/>
      <c r="L22" s="12"/>
      <c r="M22" s="25"/>
      <c r="N22" s="12"/>
      <c r="O22" s="25"/>
      <c r="P22" s="25"/>
      <c r="Q22" s="25"/>
      <c r="R22" s="25">
        <v>0</v>
      </c>
      <c r="S22" s="25">
        <v>0</v>
      </c>
      <c r="T22" s="25">
        <v>0</v>
      </c>
      <c r="U22" s="25">
        <v>0</v>
      </c>
      <c r="V22" s="25" t="e">
        <f t="shared" ref="V22:V27" si="0">SMALL(Q22:U22,COUNTIF(Q22:U22,0)+1)</f>
        <v>#NUM!</v>
      </c>
      <c r="W22" s="12" t="s">
        <v>181</v>
      </c>
      <c r="X22" s="12" t="s">
        <v>293</v>
      </c>
      <c r="Y22" s="1" t="s">
        <v>276</v>
      </c>
      <c r="Z22" s="1" t="s">
        <v>293</v>
      </c>
      <c r="AA22" s="26"/>
      <c r="AB22" s="1" t="s">
        <v>293</v>
      </c>
    </row>
    <row r="23" spans="1:28" ht="30" customHeight="1" x14ac:dyDescent="0.3">
      <c r="A23" s="12" t="s">
        <v>353</v>
      </c>
      <c r="B23" s="12" t="s">
        <v>113</v>
      </c>
      <c r="C23" s="12" t="s">
        <v>375</v>
      </c>
      <c r="D23" s="24" t="s">
        <v>318</v>
      </c>
      <c r="E23" s="25"/>
      <c r="F23" s="12"/>
      <c r="G23" s="25"/>
      <c r="H23" s="12"/>
      <c r="I23" s="25"/>
      <c r="J23" s="12"/>
      <c r="K23" s="25"/>
      <c r="L23" s="12"/>
      <c r="M23" s="25"/>
      <c r="N23" s="12"/>
      <c r="O23" s="25"/>
      <c r="P23" s="25"/>
      <c r="Q23" s="25"/>
      <c r="R23" s="25">
        <v>0</v>
      </c>
      <c r="S23" s="25">
        <v>0</v>
      </c>
      <c r="T23" s="25">
        <v>0</v>
      </c>
      <c r="U23" s="25">
        <v>192887</v>
      </c>
      <c r="V23" s="25">
        <f t="shared" si="0"/>
        <v>192887</v>
      </c>
      <c r="W23" s="12" t="s">
        <v>159</v>
      </c>
      <c r="X23" s="12" t="s">
        <v>293</v>
      </c>
      <c r="Y23" s="1" t="s">
        <v>276</v>
      </c>
      <c r="Z23" s="1" t="s">
        <v>293</v>
      </c>
      <c r="AA23" s="26"/>
      <c r="AB23" s="1" t="s">
        <v>293</v>
      </c>
    </row>
    <row r="24" spans="1:28" ht="30" customHeight="1" x14ac:dyDescent="0.3">
      <c r="A24" s="12" t="s">
        <v>359</v>
      </c>
      <c r="B24" s="12" t="s">
        <v>385</v>
      </c>
      <c r="C24" s="12" t="s">
        <v>62</v>
      </c>
      <c r="D24" s="24" t="s">
        <v>318</v>
      </c>
      <c r="E24" s="25"/>
      <c r="F24" s="12"/>
      <c r="G24" s="25"/>
      <c r="H24" s="12"/>
      <c r="I24" s="25"/>
      <c r="J24" s="12"/>
      <c r="K24" s="25"/>
      <c r="L24" s="12"/>
      <c r="M24" s="25"/>
      <c r="N24" s="12"/>
      <c r="O24" s="25"/>
      <c r="P24" s="25"/>
      <c r="Q24" s="25"/>
      <c r="R24" s="25">
        <v>0</v>
      </c>
      <c r="S24" s="25">
        <v>0</v>
      </c>
      <c r="T24" s="25">
        <v>0</v>
      </c>
      <c r="U24" s="25">
        <v>6420</v>
      </c>
      <c r="V24" s="25">
        <f t="shared" si="0"/>
        <v>6420</v>
      </c>
      <c r="W24" s="12" t="s">
        <v>160</v>
      </c>
      <c r="X24" s="12" t="s">
        <v>293</v>
      </c>
      <c r="Y24" s="1" t="s">
        <v>276</v>
      </c>
      <c r="Z24" s="1" t="s">
        <v>293</v>
      </c>
      <c r="AA24" s="26"/>
      <c r="AB24" s="1" t="s">
        <v>293</v>
      </c>
    </row>
    <row r="25" spans="1:28" ht="30" customHeight="1" x14ac:dyDescent="0.3">
      <c r="A25" s="12" t="s">
        <v>334</v>
      </c>
      <c r="B25" s="12" t="s">
        <v>220</v>
      </c>
      <c r="C25" s="12" t="s">
        <v>293</v>
      </c>
      <c r="D25" s="24" t="s">
        <v>318</v>
      </c>
      <c r="E25" s="25"/>
      <c r="F25" s="12"/>
      <c r="G25" s="25"/>
      <c r="H25" s="12"/>
      <c r="I25" s="25"/>
      <c r="J25" s="12"/>
      <c r="K25" s="25"/>
      <c r="L25" s="12"/>
      <c r="M25" s="25"/>
      <c r="N25" s="12"/>
      <c r="O25" s="25"/>
      <c r="P25" s="25"/>
      <c r="Q25" s="25"/>
      <c r="R25" s="25">
        <v>0</v>
      </c>
      <c r="S25" s="25">
        <v>0</v>
      </c>
      <c r="T25" s="25">
        <v>0</v>
      </c>
      <c r="U25" s="25">
        <v>3890</v>
      </c>
      <c r="V25" s="25">
        <f t="shared" si="0"/>
        <v>3890</v>
      </c>
      <c r="W25" s="12" t="s">
        <v>151</v>
      </c>
      <c r="X25" s="12" t="s">
        <v>293</v>
      </c>
      <c r="Y25" s="1" t="s">
        <v>276</v>
      </c>
      <c r="Z25" s="1" t="s">
        <v>293</v>
      </c>
      <c r="AA25" s="26"/>
      <c r="AB25" s="1" t="s">
        <v>293</v>
      </c>
    </row>
    <row r="26" spans="1:28" ht="30" customHeight="1" x14ac:dyDescent="0.3">
      <c r="A26" s="12" t="s">
        <v>335</v>
      </c>
      <c r="B26" s="12" t="s">
        <v>391</v>
      </c>
      <c r="C26" s="12" t="s">
        <v>193</v>
      </c>
      <c r="D26" s="24" t="s">
        <v>318</v>
      </c>
      <c r="E26" s="25"/>
      <c r="F26" s="12"/>
      <c r="G26" s="25"/>
      <c r="H26" s="12"/>
      <c r="I26" s="25"/>
      <c r="J26" s="12"/>
      <c r="K26" s="25"/>
      <c r="L26" s="12"/>
      <c r="M26" s="25"/>
      <c r="N26" s="12"/>
      <c r="O26" s="25"/>
      <c r="P26" s="25"/>
      <c r="Q26" s="25"/>
      <c r="R26" s="25">
        <v>0</v>
      </c>
      <c r="S26" s="25">
        <v>0</v>
      </c>
      <c r="T26" s="25">
        <v>0</v>
      </c>
      <c r="U26" s="25">
        <v>19700</v>
      </c>
      <c r="V26" s="25">
        <f t="shared" si="0"/>
        <v>19700</v>
      </c>
      <c r="W26" s="12" t="s">
        <v>180</v>
      </c>
      <c r="X26" s="12" t="s">
        <v>293</v>
      </c>
      <c r="Y26" s="1" t="s">
        <v>276</v>
      </c>
      <c r="Z26" s="1" t="s">
        <v>293</v>
      </c>
      <c r="AA26" s="26"/>
      <c r="AB26" s="1" t="s">
        <v>293</v>
      </c>
    </row>
    <row r="27" spans="1:28" ht="30" customHeight="1" x14ac:dyDescent="0.3">
      <c r="A27" s="12" t="s">
        <v>345</v>
      </c>
      <c r="B27" s="12" t="s">
        <v>393</v>
      </c>
      <c r="C27" s="12" t="s">
        <v>208</v>
      </c>
      <c r="D27" s="24" t="s">
        <v>318</v>
      </c>
      <c r="E27" s="25"/>
      <c r="F27" s="12"/>
      <c r="G27" s="25"/>
      <c r="H27" s="12"/>
      <c r="I27" s="25"/>
      <c r="J27" s="12"/>
      <c r="K27" s="25"/>
      <c r="L27" s="12"/>
      <c r="M27" s="25"/>
      <c r="N27" s="12"/>
      <c r="O27" s="25"/>
      <c r="P27" s="25"/>
      <c r="Q27" s="25"/>
      <c r="R27" s="25">
        <v>0</v>
      </c>
      <c r="S27" s="25">
        <v>0</v>
      </c>
      <c r="T27" s="25">
        <v>0</v>
      </c>
      <c r="U27" s="25">
        <v>74930</v>
      </c>
      <c r="V27" s="25">
        <f t="shared" si="0"/>
        <v>74930</v>
      </c>
      <c r="W27" s="12" t="s">
        <v>172</v>
      </c>
      <c r="X27" s="12" t="s">
        <v>293</v>
      </c>
      <c r="Y27" s="1" t="s">
        <v>276</v>
      </c>
      <c r="Z27" s="1" t="s">
        <v>293</v>
      </c>
      <c r="AA27" s="26"/>
      <c r="AB27" s="1" t="s">
        <v>293</v>
      </c>
    </row>
    <row r="28" spans="1:28" ht="30" customHeight="1" x14ac:dyDescent="0.3">
      <c r="A28" s="12" t="s">
        <v>351</v>
      </c>
      <c r="B28" s="12" t="s">
        <v>176</v>
      </c>
      <c r="C28" s="12" t="s">
        <v>102</v>
      </c>
      <c r="D28" s="24" t="s">
        <v>333</v>
      </c>
      <c r="E28" s="25"/>
      <c r="F28" s="12"/>
      <c r="G28" s="25"/>
      <c r="H28" s="12"/>
      <c r="I28" s="25"/>
      <c r="J28" s="12"/>
      <c r="K28" s="25"/>
      <c r="L28" s="12"/>
      <c r="M28" s="25"/>
      <c r="N28" s="12"/>
      <c r="O28" s="25"/>
      <c r="P28" s="25"/>
      <c r="Q28" s="25"/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12" t="s">
        <v>143</v>
      </c>
      <c r="X28" s="12" t="s">
        <v>293</v>
      </c>
      <c r="Y28" s="1" t="s">
        <v>260</v>
      </c>
      <c r="Z28" s="1" t="s">
        <v>293</v>
      </c>
      <c r="AA28" s="26"/>
      <c r="AB28" s="1" t="s">
        <v>293</v>
      </c>
    </row>
    <row r="29" spans="1:28" ht="30" customHeight="1" x14ac:dyDescent="0.3">
      <c r="A29" s="12" t="s">
        <v>337</v>
      </c>
      <c r="B29" s="12" t="s">
        <v>269</v>
      </c>
      <c r="C29" s="12" t="s">
        <v>102</v>
      </c>
      <c r="D29" s="24" t="s">
        <v>333</v>
      </c>
      <c r="E29" s="25"/>
      <c r="F29" s="12"/>
      <c r="G29" s="25"/>
      <c r="H29" s="12"/>
      <c r="I29" s="25"/>
      <c r="J29" s="12"/>
      <c r="K29" s="25"/>
      <c r="L29" s="12"/>
      <c r="M29" s="25"/>
      <c r="N29" s="12"/>
      <c r="O29" s="25"/>
      <c r="P29" s="25"/>
      <c r="Q29" s="25"/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12" t="s">
        <v>100</v>
      </c>
      <c r="X29" s="12" t="s">
        <v>293</v>
      </c>
      <c r="Y29" s="1" t="s">
        <v>260</v>
      </c>
      <c r="Z29" s="1" t="s">
        <v>293</v>
      </c>
      <c r="AA29" s="26"/>
      <c r="AB29" s="1" t="s">
        <v>293</v>
      </c>
    </row>
    <row r="30" spans="1:28" ht="30" customHeight="1" x14ac:dyDescent="0.3">
      <c r="A30" s="12" t="s">
        <v>357</v>
      </c>
      <c r="B30" s="12" t="s">
        <v>267</v>
      </c>
      <c r="C30" s="12" t="s">
        <v>102</v>
      </c>
      <c r="D30" s="24" t="s">
        <v>333</v>
      </c>
      <c r="E30" s="25"/>
      <c r="F30" s="12"/>
      <c r="G30" s="25"/>
      <c r="H30" s="12"/>
      <c r="I30" s="25"/>
      <c r="J30" s="12"/>
      <c r="K30" s="25"/>
      <c r="L30" s="12"/>
      <c r="M30" s="25"/>
      <c r="N30" s="12"/>
      <c r="O30" s="25"/>
      <c r="P30" s="25"/>
      <c r="Q30" s="25"/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12" t="s">
        <v>156</v>
      </c>
      <c r="X30" s="12" t="s">
        <v>293</v>
      </c>
      <c r="Y30" s="1" t="s">
        <v>260</v>
      </c>
      <c r="Z30" s="1" t="s">
        <v>293</v>
      </c>
      <c r="AA30" s="26"/>
      <c r="AB30" s="1" t="s">
        <v>293</v>
      </c>
    </row>
  </sheetData>
  <mergeCells count="15">
    <mergeCell ref="Y3:Y4"/>
    <mergeCell ref="Z3:Z4"/>
    <mergeCell ref="AA3:AA4"/>
    <mergeCell ref="AB3:AB4"/>
    <mergeCell ref="A1:X1"/>
    <mergeCell ref="A2:X2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5" type="noConversion"/>
  <pageMargins left="0.78694444894790649" right="0" top="0.39347222447395325" bottom="0.39347222447395325" header="0" footer="0"/>
  <pageSetup paperSize="9" scale="43" fitToHeight="0" orientation="landscape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M43"/>
  <sheetViews>
    <sheetView zoomScaleNormal="100" zoomScaleSheetLayoutView="100" workbookViewId="0">
      <selection activeCell="I16" sqref="I16"/>
    </sheetView>
  </sheetViews>
  <sheetFormatPr defaultColWidth="9" defaultRowHeight="16.5" x14ac:dyDescent="0.3"/>
  <sheetData>
    <row r="1" spans="1:7" x14ac:dyDescent="0.3">
      <c r="A1" t="s">
        <v>71</v>
      </c>
    </row>
    <row r="2" spans="1:7" x14ac:dyDescent="0.3">
      <c r="A2" s="1" t="s">
        <v>232</v>
      </c>
      <c r="B2" t="s">
        <v>258</v>
      </c>
      <c r="C2" s="1" t="s">
        <v>297</v>
      </c>
    </row>
    <row r="3" spans="1:7" x14ac:dyDescent="0.3">
      <c r="A3" s="1" t="s">
        <v>178</v>
      </c>
      <c r="B3" t="s">
        <v>308</v>
      </c>
    </row>
    <row r="4" spans="1:7" x14ac:dyDescent="0.3">
      <c r="A4" s="1" t="s">
        <v>230</v>
      </c>
      <c r="B4">
        <v>5</v>
      </c>
    </row>
    <row r="5" spans="1:7" x14ac:dyDescent="0.3">
      <c r="A5" s="1" t="s">
        <v>222</v>
      </c>
      <c r="B5">
        <v>5</v>
      </c>
    </row>
    <row r="6" spans="1:7" x14ac:dyDescent="0.3">
      <c r="A6" s="1" t="s">
        <v>165</v>
      </c>
      <c r="B6" t="s">
        <v>73</v>
      </c>
    </row>
    <row r="7" spans="1:7" x14ac:dyDescent="0.3">
      <c r="A7" s="1" t="s">
        <v>381</v>
      </c>
      <c r="B7" t="s">
        <v>276</v>
      </c>
      <c r="C7" t="s">
        <v>329</v>
      </c>
    </row>
    <row r="8" spans="1:7" x14ac:dyDescent="0.3">
      <c r="A8" s="1" t="s">
        <v>54</v>
      </c>
      <c r="B8" t="s">
        <v>276</v>
      </c>
      <c r="C8">
        <v>2</v>
      </c>
    </row>
    <row r="9" spans="1:7" x14ac:dyDescent="0.3">
      <c r="A9" s="1" t="s">
        <v>292</v>
      </c>
      <c r="B9" t="s">
        <v>138</v>
      </c>
      <c r="C9" t="s">
        <v>239</v>
      </c>
      <c r="D9" t="s">
        <v>154</v>
      </c>
      <c r="E9" t="s">
        <v>231</v>
      </c>
      <c r="F9" t="s">
        <v>99</v>
      </c>
      <c r="G9" t="s">
        <v>248</v>
      </c>
    </row>
    <row r="10" spans="1:7" x14ac:dyDescent="0.3">
      <c r="A10" s="1" t="s">
        <v>298</v>
      </c>
      <c r="B10">
        <v>1472</v>
      </c>
      <c r="C10">
        <v>0</v>
      </c>
      <c r="D10">
        <v>0</v>
      </c>
    </row>
    <row r="11" spans="1:7" x14ac:dyDescent="0.3">
      <c r="A11" s="1" t="s">
        <v>226</v>
      </c>
      <c r="B11" t="s">
        <v>304</v>
      </c>
      <c r="C11">
        <v>4</v>
      </c>
    </row>
    <row r="12" spans="1:7" x14ac:dyDescent="0.3">
      <c r="A12" s="1" t="s">
        <v>31</v>
      </c>
      <c r="B12" t="s">
        <v>304</v>
      </c>
      <c r="C12">
        <v>4</v>
      </c>
    </row>
    <row r="13" spans="1:7" x14ac:dyDescent="0.3">
      <c r="A13" s="1" t="s">
        <v>5</v>
      </c>
      <c r="B13" t="s">
        <v>304</v>
      </c>
      <c r="C13">
        <v>3</v>
      </c>
    </row>
    <row r="14" spans="1:7" x14ac:dyDescent="0.3">
      <c r="A14" s="1" t="s">
        <v>241</v>
      </c>
      <c r="B14" t="s">
        <v>304</v>
      </c>
      <c r="C14">
        <v>5</v>
      </c>
    </row>
    <row r="15" spans="1:7" x14ac:dyDescent="0.3">
      <c r="A15" s="1" t="s">
        <v>377</v>
      </c>
      <c r="B15" t="s">
        <v>258</v>
      </c>
      <c r="C15" t="s">
        <v>212</v>
      </c>
      <c r="D15" t="s">
        <v>212</v>
      </c>
      <c r="E15" t="s">
        <v>212</v>
      </c>
      <c r="F15">
        <v>1</v>
      </c>
    </row>
    <row r="16" spans="1:7" x14ac:dyDescent="0.3">
      <c r="A16" s="1" t="s">
        <v>401</v>
      </c>
      <c r="B16">
        <v>1.1100000000000001</v>
      </c>
      <c r="C16">
        <v>1.1200000000000001</v>
      </c>
    </row>
    <row r="17" spans="1:13" x14ac:dyDescent="0.3">
      <c r="A17" s="1" t="s">
        <v>376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 x14ac:dyDescent="0.3">
      <c r="A18" s="1" t="s">
        <v>382</v>
      </c>
      <c r="B18">
        <v>1.25</v>
      </c>
      <c r="C18">
        <v>1.071</v>
      </c>
    </row>
    <row r="19" spans="1:13" x14ac:dyDescent="0.3">
      <c r="A19" s="1" t="s">
        <v>368</v>
      </c>
    </row>
    <row r="20" spans="1:13" x14ac:dyDescent="0.3">
      <c r="A20" s="1" t="s">
        <v>396</v>
      </c>
      <c r="B20" s="1" t="s">
        <v>276</v>
      </c>
      <c r="C20">
        <v>1</v>
      </c>
    </row>
    <row r="21" spans="1:13" x14ac:dyDescent="0.3">
      <c r="A21" t="s">
        <v>301</v>
      </c>
      <c r="B21" t="s">
        <v>228</v>
      </c>
      <c r="C21" t="s">
        <v>251</v>
      </c>
    </row>
    <row r="22" spans="1:13" x14ac:dyDescent="0.3">
      <c r="A22">
        <v>1</v>
      </c>
      <c r="B22" s="1" t="s">
        <v>397</v>
      </c>
      <c r="C22" s="1" t="s">
        <v>271</v>
      </c>
    </row>
    <row r="23" spans="1:13" x14ac:dyDescent="0.3">
      <c r="A23">
        <v>2</v>
      </c>
      <c r="B23" s="1" t="s">
        <v>403</v>
      </c>
      <c r="C23" s="1" t="s">
        <v>299</v>
      </c>
    </row>
    <row r="24" spans="1:13" x14ac:dyDescent="0.3">
      <c r="A24">
        <v>3</v>
      </c>
      <c r="B24" s="1" t="s">
        <v>404</v>
      </c>
      <c r="C24" s="1" t="s">
        <v>310</v>
      </c>
    </row>
    <row r="25" spans="1:13" x14ac:dyDescent="0.3">
      <c r="A25">
        <v>4</v>
      </c>
      <c r="B25" s="1" t="s">
        <v>383</v>
      </c>
      <c r="C25" s="1" t="s">
        <v>322</v>
      </c>
    </row>
    <row r="26" spans="1:13" x14ac:dyDescent="0.3">
      <c r="A26">
        <v>5</v>
      </c>
      <c r="B26" s="1" t="s">
        <v>57</v>
      </c>
      <c r="C26" s="1" t="s">
        <v>293</v>
      </c>
    </row>
    <row r="27" spans="1:13" x14ac:dyDescent="0.3">
      <c r="A27">
        <v>6</v>
      </c>
      <c r="B27" s="1" t="s">
        <v>167</v>
      </c>
      <c r="C27" s="1" t="s">
        <v>293</v>
      </c>
    </row>
    <row r="28" spans="1:13" x14ac:dyDescent="0.3">
      <c r="A28">
        <v>7</v>
      </c>
      <c r="B28" s="1" t="s">
        <v>290</v>
      </c>
      <c r="C28" s="1" t="s">
        <v>293</v>
      </c>
    </row>
    <row r="29" spans="1:13" x14ac:dyDescent="0.3">
      <c r="A29">
        <v>8</v>
      </c>
      <c r="B29" s="1" t="s">
        <v>290</v>
      </c>
      <c r="C29" s="1" t="s">
        <v>293</v>
      </c>
    </row>
    <row r="30" spans="1:13" x14ac:dyDescent="0.3">
      <c r="A30">
        <v>9</v>
      </c>
      <c r="B30" s="1" t="s">
        <v>290</v>
      </c>
      <c r="C30" s="1" t="s">
        <v>293</v>
      </c>
    </row>
    <row r="31" spans="1:13" x14ac:dyDescent="0.3">
      <c r="A31" t="s">
        <v>258</v>
      </c>
      <c r="B31" s="1" t="s">
        <v>142</v>
      </c>
      <c r="C31" s="1" t="s">
        <v>293</v>
      </c>
    </row>
    <row r="32" spans="1:13" x14ac:dyDescent="0.3">
      <c r="A32" t="s">
        <v>260</v>
      </c>
      <c r="B32" s="1" t="s">
        <v>155</v>
      </c>
      <c r="C32" s="1" t="s">
        <v>293</v>
      </c>
    </row>
    <row r="33" spans="1:3" x14ac:dyDescent="0.3">
      <c r="A33" t="s">
        <v>276</v>
      </c>
      <c r="B33" s="1" t="s">
        <v>142</v>
      </c>
      <c r="C33" s="1" t="s">
        <v>293</v>
      </c>
    </row>
    <row r="34" spans="1:3" x14ac:dyDescent="0.3">
      <c r="A34" t="s">
        <v>265</v>
      </c>
      <c r="B34" s="1" t="s">
        <v>142</v>
      </c>
      <c r="C34" s="1" t="s">
        <v>293</v>
      </c>
    </row>
    <row r="35" spans="1:3" x14ac:dyDescent="0.3">
      <c r="A35" t="s">
        <v>300</v>
      </c>
      <c r="B35" s="1" t="s">
        <v>142</v>
      </c>
      <c r="C35" s="1" t="s">
        <v>293</v>
      </c>
    </row>
    <row r="36" spans="1:3" x14ac:dyDescent="0.3">
      <c r="A36" t="s">
        <v>326</v>
      </c>
      <c r="B36" s="1" t="s">
        <v>142</v>
      </c>
      <c r="C36" s="1" t="s">
        <v>293</v>
      </c>
    </row>
    <row r="37" spans="1:3" x14ac:dyDescent="0.3">
      <c r="A37" t="s">
        <v>275</v>
      </c>
      <c r="B37" s="1" t="s">
        <v>142</v>
      </c>
      <c r="C37" s="1" t="s">
        <v>293</v>
      </c>
    </row>
    <row r="38" spans="1:3" x14ac:dyDescent="0.3">
      <c r="A38" t="s">
        <v>288</v>
      </c>
      <c r="B38" s="1" t="s">
        <v>142</v>
      </c>
      <c r="C38" s="1" t="s">
        <v>293</v>
      </c>
    </row>
    <row r="39" spans="1:3" x14ac:dyDescent="0.3">
      <c r="A39" t="s">
        <v>259</v>
      </c>
      <c r="B39" s="1" t="s">
        <v>142</v>
      </c>
      <c r="C39" s="1" t="s">
        <v>293</v>
      </c>
    </row>
    <row r="40" spans="1:3" x14ac:dyDescent="0.3">
      <c r="A40" t="s">
        <v>266</v>
      </c>
      <c r="B40" s="1" t="s">
        <v>142</v>
      </c>
      <c r="C40" s="1" t="s">
        <v>293</v>
      </c>
    </row>
    <row r="43" spans="1:3" x14ac:dyDescent="0.3">
      <c r="A43" t="s">
        <v>224</v>
      </c>
      <c r="B43">
        <v>1234</v>
      </c>
    </row>
  </sheetData>
  <phoneticPr fontId="5" type="noConversion"/>
  <pageMargins left="0.69972223043441772" right="0.69972223043441772" top="0.75" bottom="0.75" header="0.30000001192092896" footer="0.30000001192092896"/>
  <pageSetup paperSize="9" fitToWidth="0" fitToHeight="0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zoomScaleNormal="100" zoomScaleSheetLayoutView="100" workbookViewId="0"/>
  </sheetViews>
  <sheetFormatPr defaultColWidth="9" defaultRowHeight="16.5" x14ac:dyDescent="0.3"/>
  <sheetData/>
  <phoneticPr fontId="5" type="noConversion"/>
  <pageMargins left="0.69972223043441772" right="0.69972223043441772" top="0.75" bottom="0.75" header="0.30000001192092896" footer="0.30000001192092896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11</vt:i4>
      </vt:variant>
    </vt:vector>
  </HeadingPairs>
  <TitlesOfParts>
    <vt:vector size="19" baseType="lpstr">
      <vt:lpstr>원가계산서</vt:lpstr>
      <vt:lpstr>공종별집계표</vt:lpstr>
      <vt:lpstr>공종별내역서</vt:lpstr>
      <vt:lpstr>일위대가목록</vt:lpstr>
      <vt:lpstr>일위대가</vt:lpstr>
      <vt:lpstr>단가대비표</vt:lpstr>
      <vt:lpstr> 공사설정 </vt:lpstr>
      <vt:lpstr>Sheet1</vt:lpstr>
      <vt:lpstr>공종별내역서!Print_Area</vt:lpstr>
      <vt:lpstr>공종별집계표!Print_Area</vt:lpstr>
      <vt:lpstr>단가대비표!Print_Area</vt:lpstr>
      <vt:lpstr>일위대가!Print_Area</vt:lpstr>
      <vt:lpstr>일위대가목록!Print_Area</vt:lpstr>
      <vt:lpstr>공종별내역서!Print_Titles</vt:lpstr>
      <vt:lpstr>공종별집계표!Print_Titles</vt:lpstr>
      <vt:lpstr>단가대비표!Print_Titles</vt:lpstr>
      <vt:lpstr>원가계산서!Print_Titles</vt:lpstr>
      <vt:lpstr>일위대가!Print_Titles</vt:lpstr>
      <vt:lpstr>일위대가목록!Print_Titles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요명 최</dc:creator>
  <cp:lastModifiedBy>user</cp:lastModifiedBy>
  <cp:revision>9</cp:revision>
  <cp:lastPrinted>2026-08-24T04:24:07Z</cp:lastPrinted>
  <dcterms:created xsi:type="dcterms:W3CDTF">2026-08-20T02:03:01Z</dcterms:created>
  <dcterms:modified xsi:type="dcterms:W3CDTF">2026-09-09T04:51:21Z</dcterms:modified>
  <cp:version>1200.0100.01</cp:version>
</cp:coreProperties>
</file>