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다시한번\1.공고문\2026년\3. 기타공사(전기소방통신국가유산 등)\견적제출(1억6천 미만)\국가유산\전주 경기전 외내신문 보수공사\"/>
    </mc:Choice>
  </mc:AlternateContent>
  <xr:revisionPtr revIDLastSave="0" documentId="8_{2B2ED780-6AC3-4EF9-BFD7-A9921D01AE43}" xr6:coauthVersionLast="36" xr6:coauthVersionMax="36" xr10:uidLastSave="{00000000-0000-0000-0000-000000000000}"/>
  <bookViews>
    <workbookView xWindow="-28920" yWindow="1185" windowWidth="29040" windowHeight="16440" activeTab="1" xr2:uid="{00000000-000D-0000-FFFF-FFFF00000000}"/>
  </bookViews>
  <sheets>
    <sheet name="원가계산서" sheetId="6" r:id="rId1"/>
    <sheet name="내역서" sheetId="10" r:id="rId2"/>
  </sheets>
  <definedNames>
    <definedName name="_xlnm.Print_Area" localSheetId="0">원가계산서!$A$1:$AK$36</definedName>
  </definedNames>
  <calcPr calcId="191029"/>
</workbook>
</file>

<file path=xl/calcChain.xml><?xml version="1.0" encoding="utf-8"?>
<calcChain xmlns="http://schemas.openxmlformats.org/spreadsheetml/2006/main">
  <c r="A2" i="10" l="1"/>
  <c r="AP13" i="6" l="1"/>
  <c r="AQ13" i="6"/>
  <c r="AQ14" i="6"/>
  <c r="AP15" i="6"/>
  <c r="AP14" i="6"/>
  <c r="AQ15" i="6"/>
</calcChain>
</file>

<file path=xl/sharedStrings.xml><?xml version="1.0" encoding="utf-8"?>
<sst xmlns="http://schemas.openxmlformats.org/spreadsheetml/2006/main" count="241" uniqueCount="167">
  <si>
    <t>순 공 사 원 가</t>
    <phoneticPr fontId="4" type="noConversion"/>
  </si>
  <si>
    <t>재 료 비</t>
    <phoneticPr fontId="4" type="noConversion"/>
  </si>
  <si>
    <t>경    비</t>
    <phoneticPr fontId="4" type="noConversion"/>
  </si>
  <si>
    <t>비목  ＼  구분</t>
    <phoneticPr fontId="4" type="noConversion"/>
  </si>
  <si>
    <t>금   액</t>
    <phoneticPr fontId="4" type="noConversion"/>
  </si>
  <si>
    <t>구 성 비</t>
    <phoneticPr fontId="4" type="noConversion"/>
  </si>
  <si>
    <t>비   고</t>
    <phoneticPr fontId="4" type="noConversion"/>
  </si>
  <si>
    <t>1. 직 접 재 료 비</t>
    <phoneticPr fontId="4" type="noConversion"/>
  </si>
  <si>
    <t>2. 간 접 재 료 비</t>
    <phoneticPr fontId="4" type="noConversion"/>
  </si>
  <si>
    <t>3. 작 업 부 산 물</t>
    <phoneticPr fontId="4" type="noConversion"/>
  </si>
  <si>
    <t>4. 소          계</t>
    <phoneticPr fontId="4" type="noConversion"/>
  </si>
  <si>
    <t>5. 직 접 노 무 비</t>
    <phoneticPr fontId="4" type="noConversion"/>
  </si>
  <si>
    <t>6. 간 접 노 무 비</t>
    <phoneticPr fontId="4" type="noConversion"/>
  </si>
  <si>
    <t>7. 소          계</t>
    <phoneticPr fontId="4" type="noConversion"/>
  </si>
  <si>
    <t>8. 기  계  경  비</t>
    <phoneticPr fontId="4" type="noConversion"/>
  </si>
  <si>
    <t>9. 산 재 보 험 료</t>
    <phoneticPr fontId="4" type="noConversion"/>
  </si>
  <si>
    <t>11.고 용 보 험 료</t>
    <phoneticPr fontId="4" type="noConversion"/>
  </si>
  <si>
    <t>12.건 강 보 험 료</t>
    <phoneticPr fontId="4" type="noConversion"/>
  </si>
  <si>
    <t>13.연 금 보 험 료</t>
    <phoneticPr fontId="4" type="noConversion"/>
  </si>
  <si>
    <t>14.노인장기요양보험료</t>
    <phoneticPr fontId="4" type="noConversion"/>
  </si>
  <si>
    <t>[5]</t>
    <phoneticPr fontId="4" type="noConversion"/>
  </si>
  <si>
    <t>x</t>
    <phoneticPr fontId="4" type="noConversion"/>
  </si>
  <si>
    <t>%</t>
    <phoneticPr fontId="4" type="noConversion"/>
  </si>
  <si>
    <t>[5+6]</t>
    <phoneticPr fontId="4" type="noConversion"/>
  </si>
  <si>
    <t>[1+5]</t>
    <phoneticPr fontId="4" type="noConversion"/>
  </si>
  <si>
    <t>[12]</t>
    <phoneticPr fontId="4" type="noConversion"/>
  </si>
  <si>
    <t>[1+5+6]</t>
    <phoneticPr fontId="4" type="noConversion"/>
  </si>
  <si>
    <t>15.퇴직공제부금비</t>
    <phoneticPr fontId="4" type="noConversion"/>
  </si>
  <si>
    <t>[1-3]</t>
    <phoneticPr fontId="4" type="noConversion"/>
  </si>
  <si>
    <t>[1+5+6+8+9+10+11+12+13+14+15+16+17+18+19]</t>
    <phoneticPr fontId="4" type="noConversion"/>
  </si>
  <si>
    <t>21.총계</t>
    <phoneticPr fontId="4" type="noConversion"/>
  </si>
  <si>
    <t>22.일반관리비</t>
    <phoneticPr fontId="4" type="noConversion"/>
  </si>
  <si>
    <t>23.이윤</t>
    <phoneticPr fontId="4" type="noConversion"/>
  </si>
  <si>
    <t>[5+6+8+9+10+11+12+13+14+15+16+17+18+19+22]</t>
    <phoneticPr fontId="4" type="noConversion"/>
  </si>
  <si>
    <t>[21+22+23+24+25+26]</t>
    <phoneticPr fontId="4" type="noConversion"/>
  </si>
  <si>
    <t>[27] x 10.00%</t>
    <phoneticPr fontId="4" type="noConversion"/>
  </si>
  <si>
    <t>[27+28]</t>
    <phoneticPr fontId="4" type="noConversion"/>
  </si>
  <si>
    <t>노무비</t>
    <phoneticPr fontId="4" type="noConversion"/>
  </si>
  <si>
    <t>단위</t>
  </si>
  <si>
    <t>비  고</t>
  </si>
  <si>
    <t>단  가</t>
  </si>
  <si>
    <t>규  격</t>
  </si>
  <si>
    <t>수 량</t>
  </si>
  <si>
    <t>재 료 비</t>
  </si>
  <si>
    <t>노 무 비</t>
  </si>
  <si>
    <t>경    비</t>
  </si>
  <si>
    <t>A</t>
    <phoneticPr fontId="4" type="noConversion"/>
  </si>
  <si>
    <t>B</t>
    <phoneticPr fontId="4" type="noConversion"/>
  </si>
  <si>
    <t>관급미포함</t>
    <phoneticPr fontId="4" type="noConversion"/>
  </si>
  <si>
    <t>관급자재포함</t>
    <phoneticPr fontId="4" type="noConversion"/>
  </si>
  <si>
    <t>(재+직노)*율</t>
    <phoneticPr fontId="4" type="noConversion"/>
  </si>
  <si>
    <t>(재+직노+도급자관급)*율</t>
    <phoneticPr fontId="4" type="noConversion"/>
  </si>
  <si>
    <t>(재+직노)*율*1.2</t>
    <phoneticPr fontId="4" type="noConversion"/>
  </si>
  <si>
    <t>*. 퇴직공제부금 1억이상공사(민자본50억이상)</t>
    <phoneticPr fontId="4" type="noConversion"/>
  </si>
  <si>
    <t>*. 안전관리비 분류</t>
    <phoneticPr fontId="4" type="noConversion"/>
  </si>
  <si>
    <t>예  산  내  역  서</t>
  </si>
  <si>
    <t>공    종</t>
  </si>
  <si>
    <t>합    계</t>
  </si>
  <si>
    <t>금  액</t>
  </si>
  <si>
    <t>원 가 계 산 서</t>
    <phoneticPr fontId="4" type="noConversion"/>
  </si>
  <si>
    <t>(주)아리건축사사무소</t>
    <phoneticPr fontId="4" type="noConversion"/>
  </si>
  <si>
    <t>[29+30]</t>
    <phoneticPr fontId="4" type="noConversion"/>
  </si>
  <si>
    <t>10.산업안전보건관리비</t>
    <phoneticPr fontId="4" type="noConversion"/>
  </si>
  <si>
    <t>-</t>
    <phoneticPr fontId="4" type="noConversion"/>
  </si>
  <si>
    <t>÷</t>
    <phoneticPr fontId="4" type="noConversion"/>
  </si>
  <si>
    <t>17.임금채권부담금</t>
    <phoneticPr fontId="4" type="noConversion"/>
  </si>
  <si>
    <t>16.석 면 분 담 금</t>
    <phoneticPr fontId="4" type="noConversion"/>
  </si>
  <si>
    <t>18.기  타  경  비</t>
    <phoneticPr fontId="4" type="noConversion"/>
  </si>
  <si>
    <t>전주 경기전 외신문 및 내신문 보수공사</t>
    <phoneticPr fontId="4" type="noConversion"/>
  </si>
  <si>
    <t>L=10.0KM</t>
  </si>
  <si>
    <t>차당</t>
  </si>
  <si>
    <t>일반자재,기와류운반(리어카)</t>
  </si>
  <si>
    <t xml:space="preserve"> L=50.0M</t>
  </si>
  <si>
    <t>차</t>
  </si>
  <si>
    <t>폐기물류운반(리어카)</t>
  </si>
  <si>
    <t>톤</t>
  </si>
  <si>
    <t>폐기물운반 (15TON)</t>
  </si>
  <si>
    <t>L=15.0KM</t>
  </si>
  <si>
    <t>폐기물처리비(공통단가)</t>
  </si>
  <si>
    <t>건설폐기물 (물가자료 부록)</t>
  </si>
  <si>
    <t>폐기물처리 수집운반비(공통단가)</t>
  </si>
  <si>
    <t>건설폐기물상차비(물가자료 부록)</t>
  </si>
  <si>
    <t>인</t>
  </si>
  <si>
    <t>한식미장공편수</t>
  </si>
  <si>
    <t>특수화공</t>
  </si>
  <si>
    <t>㎡</t>
  </si>
  <si>
    <t>경간</t>
  </si>
  <si>
    <t>개</t>
  </si>
  <si>
    <t>3개월,900x1,800</t>
  </si>
  <si>
    <t>개소</t>
  </si>
  <si>
    <t>식</t>
  </si>
  <si>
    <t>강관비계설치및해체(10M이하)</t>
  </si>
  <si>
    <t>3개월,발판무(공통2-7-1)</t>
  </si>
  <si>
    <t>안전발판</t>
  </si>
  <si>
    <t>3개월,재료비</t>
  </si>
  <si>
    <t>강관비계다리(경사형가설계단)</t>
  </si>
  <si>
    <t>3개월(공통2-7-7)</t>
  </si>
  <si>
    <t>강관비계매기(미장,단청)</t>
  </si>
  <si>
    <t>3개월,발판무(국가유산2-5)</t>
  </si>
  <si>
    <t>가설보호막설치</t>
  </si>
  <si>
    <t>국가유산2-1</t>
  </si>
  <si>
    <t>건축물현장정리</t>
  </si>
  <si>
    <t>목조(공통2-11-2,3)</t>
  </si>
  <si>
    <t>이동식가림막(안전)휀스설치:임대</t>
  </si>
  <si>
    <t>H1.5xW2.0(1개월,공통2-9-9)</t>
  </si>
  <si>
    <t>공사안내판제작설치</t>
  </si>
  <si>
    <t>감잡이쇠교체</t>
  </si>
  <si>
    <t>주문제작</t>
  </si>
  <si>
    <t>상둔테띠쇠보강설치</t>
  </si>
  <si>
    <t>광두정 고정</t>
  </si>
  <si>
    <t>당골벽표면긁어내기</t>
  </si>
  <si>
    <t>3.6M이상~6.0M이하(국가유산8-3)</t>
  </si>
  <si>
    <t>당골벽표면바르기(정벌-회벽)</t>
  </si>
  <si>
    <t>3.6M이상~6.0M이하(국가유산8-16-1)</t>
  </si>
  <si>
    <t>생석회피우기</t>
  </si>
  <si>
    <t>국가유산8-9</t>
  </si>
  <si>
    <t>100KG</t>
  </si>
  <si>
    <t>면닦기(바탕면만들기포함-신축)</t>
  </si>
  <si>
    <t>3.6M이상~6.0M이하(국가유산14-5-2)</t>
  </si>
  <si>
    <t>바탕면포수(아교)</t>
  </si>
  <si>
    <t>3.6M이상~6.0M이하(국가유산14-7)</t>
  </si>
  <si>
    <t>석간주가칠</t>
  </si>
  <si>
    <t>3.6M이상~6.0M이하(국가유산14-10)</t>
  </si>
  <si>
    <t>예비조사</t>
  </si>
  <si>
    <t>실측,사진촬영</t>
  </si>
  <si>
    <t>방부방충제도포</t>
  </si>
  <si>
    <t>3회분무(국가유산17-2)</t>
  </si>
  <si>
    <t>목재경화처리</t>
  </si>
  <si>
    <t>목재수지처리</t>
  </si>
  <si>
    <t>국가유산17-1</t>
  </si>
  <si>
    <t>0.1㎥</t>
  </si>
  <si>
    <t>면처리작업</t>
  </si>
  <si>
    <t>수리보고서발간(준공,50P)</t>
  </si>
  <si>
    <t>1부(단색40P,컬러10P):견적서</t>
  </si>
  <si>
    <t>부</t>
  </si>
  <si>
    <t>*. 순공사비</t>
  </si>
  <si>
    <t>1.전주경기전외신문및내신문보수공사</t>
  </si>
  <si>
    <t>1)외신문보수공사</t>
  </si>
  <si>
    <t>창호,당골벽보수,기둥수지처리</t>
  </si>
  <si>
    <t>1]가설공사</t>
  </si>
  <si>
    <t>2]창호공사</t>
  </si>
  <si>
    <t>우측협칸 감잡이쇠및상둔테</t>
  </si>
  <si>
    <t>3]미장공사</t>
  </si>
  <si>
    <t>건물전체당골벽표면</t>
  </si>
  <si>
    <t>미장편수</t>
  </si>
  <si>
    <t>고색조채</t>
  </si>
  <si>
    <t>4]보존처리공사</t>
  </si>
  <si>
    <t>1열라기둥,3열가기둥</t>
  </si>
  <si>
    <t>5]운반공사</t>
  </si>
  <si>
    <t>일반자재운반(10．5TON)</t>
  </si>
  <si>
    <t>6]소운반공사</t>
  </si>
  <si>
    <t>2)내신문보수공사</t>
  </si>
  <si>
    <t>창호보수</t>
  </si>
  <si>
    <t>어칸 상둔테</t>
  </si>
  <si>
    <t>3]운반공사</t>
  </si>
  <si>
    <t>*.폐기물처리비</t>
  </si>
  <si>
    <t>교체되는 감잡이쇠</t>
  </si>
  <si>
    <t>철물성분분석</t>
  </si>
  <si>
    <t>*.국가유산수리 보고서</t>
    <phoneticPr fontId="4" type="noConversion"/>
  </si>
  <si>
    <t>19.소계</t>
    <phoneticPr fontId="4" type="noConversion"/>
  </si>
  <si>
    <t>24.폐기물 처리비</t>
    <phoneticPr fontId="4" type="noConversion"/>
  </si>
  <si>
    <t>25.국가유산수리보고서</t>
    <phoneticPr fontId="4" type="noConversion"/>
  </si>
  <si>
    <t>26.공  급  가  액</t>
    <phoneticPr fontId="4" type="noConversion"/>
  </si>
  <si>
    <t>27.부 가 가 치 세</t>
    <phoneticPr fontId="4" type="noConversion"/>
  </si>
  <si>
    <t>28.도    급    액</t>
    <phoneticPr fontId="4" type="noConversion"/>
  </si>
  <si>
    <t>29.관    급    액</t>
    <phoneticPr fontId="4" type="noConversion"/>
  </si>
  <si>
    <t>30.사    업    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</si>
</sst>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76" formatCode="_-* #,##0.00_-;\-* #,##0.00_-;_-* &quot;-&quot;_-;_-@_-"/>
    <numFmt numFmtId="177" formatCode="#,##0;[Red]#,##0"/>
    <numFmt numFmtId="178" formatCode="_-* #,##0.0_-;\-* #,##0.0_-;_-* &quot;-&quot;_-;_-@_-"/>
    <numFmt numFmtId="179" formatCode="_-* #,##0.000_-;\-* #,##0.000_-;_-* &quot;-&quot;_-;_-@_-"/>
    <numFmt numFmtId="180" formatCode="#,##0_);[Red]\(#,##0\)"/>
    <numFmt numFmtId="181" formatCode="#,##0_ "/>
    <numFmt numFmtId="182" formatCode="#,##0.000_ "/>
    <numFmt numFmtId="183" formatCode="_-* #,##0.0000000000_-;\-* #,##0.0000000000_-;_-* &quot;-&quot;_-;_-@_-"/>
    <numFmt numFmtId="184" formatCode="_-* #,##0.00000000_-;\-* #,##0.00000000_-;_-* &quot;-&quot;_-;_-@_-"/>
    <numFmt numFmtId="185" formatCode="#,##0.0_ 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11"/>
      <name val="굴림체"/>
      <family val="3"/>
      <charset val="129"/>
    </font>
    <font>
      <b/>
      <sz val="10"/>
      <name val="굴림체"/>
      <family val="3"/>
      <charset val="129"/>
    </font>
    <font>
      <u/>
      <sz val="20"/>
      <name val="굴림체"/>
      <family val="3"/>
      <charset val="129"/>
    </font>
    <font>
      <b/>
      <sz val="7"/>
      <name val="굴림체"/>
      <family val="3"/>
      <charset val="129"/>
    </font>
    <font>
      <sz val="7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FF0000"/>
      <name val="굴림체"/>
      <family val="3"/>
      <charset val="129"/>
    </font>
    <font>
      <b/>
      <u/>
      <sz val="10"/>
      <name val="굴림체"/>
      <family val="3"/>
      <charset val="129"/>
    </font>
    <font>
      <sz val="7"/>
      <color rgb="FFFF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1" fillId="0" borderId="0">
      <alignment vertical="center"/>
    </xf>
    <xf numFmtId="0" fontId="1" fillId="0" borderId="0"/>
  </cellStyleXfs>
  <cellXfs count="143">
    <xf numFmtId="0" fontId="0" fillId="0" borderId="0" xfId="0">
      <alignment vertical="center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176" fontId="2" fillId="0" borderId="0" xfId="0" applyNumberFormat="1" applyFont="1" applyAlignment="1">
      <alignment vertical="distributed"/>
    </xf>
    <xf numFmtId="41" fontId="2" fillId="0" borderId="0" xfId="0" applyNumberFormat="1" applyFont="1" applyAlignment="1">
      <alignment vertical="distributed"/>
    </xf>
    <xf numFmtId="177" fontId="2" fillId="0" borderId="0" xfId="0" applyNumberFormat="1" applyFont="1" applyAlignment="1">
      <alignment horizontal="right" vertical="distributed"/>
    </xf>
    <xf numFmtId="177" fontId="6" fillId="0" borderId="1" xfId="0" applyNumberFormat="1" applyFont="1" applyBorder="1" applyAlignment="1">
      <alignment horizontal="center" vertical="distributed"/>
    </xf>
    <xf numFmtId="0" fontId="3" fillId="0" borderId="2" xfId="0" applyFont="1" applyBorder="1" applyAlignment="1">
      <alignment vertical="distributed"/>
    </xf>
    <xf numFmtId="177" fontId="3" fillId="0" borderId="3" xfId="0" applyNumberFormat="1" applyFont="1" applyBorder="1" applyAlignment="1">
      <alignment horizontal="right" vertical="distributed"/>
    </xf>
    <xf numFmtId="0" fontId="2" fillId="0" borderId="2" xfId="0" applyFont="1" applyBorder="1" applyAlignment="1">
      <alignment vertical="distributed"/>
    </xf>
    <xf numFmtId="0" fontId="2" fillId="0" borderId="4" xfId="0" applyFont="1" applyBorder="1" applyAlignment="1">
      <alignment vertical="distributed"/>
    </xf>
    <xf numFmtId="0" fontId="2" fillId="0" borderId="5" xfId="0" applyFont="1" applyBorder="1" applyAlignment="1">
      <alignment vertical="distributed"/>
    </xf>
    <xf numFmtId="0" fontId="2" fillId="0" borderId="6" xfId="0" applyFont="1" applyBorder="1" applyAlignment="1">
      <alignment vertical="distributed"/>
    </xf>
    <xf numFmtId="176" fontId="3" fillId="0" borderId="7" xfId="0" applyNumberFormat="1" applyFont="1" applyBorder="1" applyAlignment="1">
      <alignment horizontal="center" vertical="center"/>
    </xf>
    <xf numFmtId="41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vertical="distributed"/>
    </xf>
    <xf numFmtId="0" fontId="2" fillId="0" borderId="9" xfId="0" applyFont="1" applyBorder="1" applyAlignment="1">
      <alignment vertical="distributed"/>
    </xf>
    <xf numFmtId="0" fontId="3" fillId="0" borderId="3" xfId="0" applyFont="1" applyBorder="1" applyAlignment="1">
      <alignment vertical="distributed"/>
    </xf>
    <xf numFmtId="0" fontId="2" fillId="0" borderId="10" xfId="0" applyFont="1" applyBorder="1" applyAlignment="1">
      <alignment vertical="distributed"/>
    </xf>
    <xf numFmtId="0" fontId="2" fillId="0" borderId="8" xfId="0" applyFont="1" applyBorder="1" applyAlignment="1">
      <alignment vertical="distributed"/>
    </xf>
    <xf numFmtId="0" fontId="2" fillId="0" borderId="11" xfId="0" applyFont="1" applyBorder="1" applyAlignment="1">
      <alignment vertical="distributed"/>
    </xf>
    <xf numFmtId="0" fontId="3" fillId="0" borderId="12" xfId="0" applyFont="1" applyBorder="1" applyAlignment="1">
      <alignment vertical="distributed"/>
    </xf>
    <xf numFmtId="177" fontId="3" fillId="0" borderId="12" xfId="0" applyNumberFormat="1" applyFont="1" applyBorder="1" applyAlignment="1">
      <alignment horizontal="right" vertical="distributed"/>
    </xf>
    <xf numFmtId="176" fontId="3" fillId="0" borderId="13" xfId="0" applyNumberFormat="1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distributed"/>
    </xf>
    <xf numFmtId="0" fontId="3" fillId="0" borderId="15" xfId="0" applyFont="1" applyBorder="1" applyAlignment="1">
      <alignment vertical="distributed"/>
    </xf>
    <xf numFmtId="0" fontId="3" fillId="0" borderId="2" xfId="0" applyFont="1" applyBorder="1" applyAlignment="1">
      <alignment horizontal="center" vertical="distributed"/>
    </xf>
    <xf numFmtId="0" fontId="3" fillId="0" borderId="5" xfId="0" applyFont="1" applyBorder="1" applyAlignment="1">
      <alignment vertical="distributed"/>
    </xf>
    <xf numFmtId="0" fontId="2" fillId="0" borderId="16" xfId="0" applyFont="1" applyBorder="1" applyAlignment="1">
      <alignment vertical="distributed"/>
    </xf>
    <xf numFmtId="0" fontId="2" fillId="0" borderId="4" xfId="0" applyFont="1" applyBorder="1" applyAlignment="1">
      <alignment horizontal="center" vertical="distributed"/>
    </xf>
    <xf numFmtId="176" fontId="2" fillId="0" borderId="4" xfId="0" applyNumberFormat="1" applyFont="1" applyBorder="1" applyAlignment="1">
      <alignment vertical="distributed"/>
    </xf>
    <xf numFmtId="41" fontId="2" fillId="0" borderId="4" xfId="0" applyNumberFormat="1" applyFont="1" applyBorder="1" applyAlignment="1">
      <alignment vertical="distributed"/>
    </xf>
    <xf numFmtId="0" fontId="2" fillId="0" borderId="17" xfId="0" applyFont="1" applyBorder="1" applyAlignment="1">
      <alignment vertical="distributed"/>
    </xf>
    <xf numFmtId="177" fontId="2" fillId="0" borderId="18" xfId="0" applyNumberFormat="1" applyFont="1" applyBorder="1" applyAlignment="1">
      <alignment horizontal="right" vertical="distributed"/>
    </xf>
    <xf numFmtId="0" fontId="3" fillId="0" borderId="7" xfId="0" applyFont="1" applyBorder="1" applyAlignment="1">
      <alignment horizontal="center" vertical="distributed"/>
    </xf>
    <xf numFmtId="0" fontId="3" fillId="0" borderId="5" xfId="0" applyFont="1" applyBorder="1" applyAlignment="1">
      <alignment horizontal="left" vertical="distributed"/>
    </xf>
    <xf numFmtId="9" fontId="3" fillId="0" borderId="2" xfId="1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7" xfId="0" applyNumberFormat="1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0" fontId="2" fillId="0" borderId="0" xfId="2" applyFont="1" applyAlignment="1">
      <alignment vertical="distributed"/>
    </xf>
    <xf numFmtId="0" fontId="10" fillId="0" borderId="0" xfId="2" applyFont="1" applyAlignment="1">
      <alignment vertical="distributed"/>
    </xf>
    <xf numFmtId="176" fontId="9" fillId="0" borderId="19" xfId="2" applyNumberFormat="1" applyFont="1" applyBorder="1" applyAlignment="1">
      <alignment horizontal="center" vertical="distributed"/>
    </xf>
    <xf numFmtId="41" fontId="9" fillId="0" borderId="19" xfId="2" applyNumberFormat="1" applyFont="1" applyBorder="1" applyAlignment="1">
      <alignment horizontal="center" vertical="distributed"/>
    </xf>
    <xf numFmtId="0" fontId="2" fillId="0" borderId="0" xfId="2" applyFont="1" applyAlignment="1">
      <alignment horizontal="center" vertical="distributed"/>
    </xf>
    <xf numFmtId="176" fontId="2" fillId="0" borderId="0" xfId="2" applyNumberFormat="1" applyFont="1" applyAlignment="1">
      <alignment vertical="distributed"/>
    </xf>
    <xf numFmtId="41" fontId="2" fillId="0" borderId="0" xfId="2" applyNumberFormat="1" applyFont="1" applyAlignment="1">
      <alignment vertical="distributed"/>
    </xf>
    <xf numFmtId="0" fontId="3" fillId="0" borderId="3" xfId="0" applyFont="1" applyBorder="1" applyAlignment="1">
      <alignment horizontal="left" vertical="distributed"/>
    </xf>
    <xf numFmtId="0" fontId="12" fillId="2" borderId="28" xfId="0" applyFont="1" applyFill="1" applyBorder="1" applyAlignment="1">
      <alignment vertical="distributed"/>
    </xf>
    <xf numFmtId="0" fontId="12" fillId="2" borderId="29" xfId="0" applyFont="1" applyFill="1" applyBorder="1" applyAlignment="1">
      <alignment vertical="distributed"/>
    </xf>
    <xf numFmtId="0" fontId="12" fillId="2" borderId="30" xfId="0" applyFont="1" applyFill="1" applyBorder="1" applyAlignment="1">
      <alignment vertical="distributed"/>
    </xf>
    <xf numFmtId="0" fontId="12" fillId="2" borderId="0" xfId="0" applyFont="1" applyFill="1" applyAlignment="1">
      <alignment vertical="distributed"/>
    </xf>
    <xf numFmtId="181" fontId="12" fillId="2" borderId="0" xfId="0" applyNumberFormat="1" applyFont="1" applyFill="1" applyAlignment="1">
      <alignment vertical="distributed"/>
    </xf>
    <xf numFmtId="181" fontId="12" fillId="2" borderId="31" xfId="0" applyNumberFormat="1" applyFont="1" applyFill="1" applyBorder="1" applyAlignment="1">
      <alignment vertical="distributed"/>
    </xf>
    <xf numFmtId="0" fontId="12" fillId="2" borderId="31" xfId="0" applyFont="1" applyFill="1" applyBorder="1" applyAlignment="1">
      <alignment vertical="distributed"/>
    </xf>
    <xf numFmtId="0" fontId="12" fillId="2" borderId="32" xfId="0" applyFont="1" applyFill="1" applyBorder="1" applyAlignment="1">
      <alignment vertical="distributed"/>
    </xf>
    <xf numFmtId="0" fontId="12" fillId="2" borderId="33" xfId="0" applyFont="1" applyFill="1" applyBorder="1" applyAlignment="1">
      <alignment vertical="distributed"/>
    </xf>
    <xf numFmtId="0" fontId="3" fillId="0" borderId="2" xfId="0" applyFont="1" applyBorder="1">
      <alignment vertical="center"/>
    </xf>
    <xf numFmtId="0" fontId="12" fillId="0" borderId="0" xfId="0" applyFont="1" applyAlignment="1">
      <alignment horizontal="center" vertical="distributed"/>
    </xf>
    <xf numFmtId="177" fontId="2" fillId="0" borderId="0" xfId="0" applyNumberFormat="1" applyFont="1" applyAlignment="1">
      <alignment horizontal="left" vertical="distributed"/>
    </xf>
    <xf numFmtId="181" fontId="10" fillId="0" borderId="0" xfId="2" applyNumberFormat="1" applyFont="1" applyAlignment="1">
      <alignment vertical="distributed"/>
    </xf>
    <xf numFmtId="181" fontId="10" fillId="0" borderId="0" xfId="2" applyNumberFormat="1" applyFont="1" applyAlignment="1">
      <alignment horizontal="center" vertical="distributed"/>
    </xf>
    <xf numFmtId="181" fontId="14" fillId="0" borderId="0" xfId="2" applyNumberFormat="1" applyFont="1" applyAlignment="1">
      <alignment horizontal="center" vertical="distributed"/>
    </xf>
    <xf numFmtId="180" fontId="2" fillId="0" borderId="0" xfId="0" applyNumberFormat="1" applyFont="1" applyAlignment="1">
      <alignment vertical="distributed"/>
    </xf>
    <xf numFmtId="180" fontId="12" fillId="0" borderId="0" xfId="0" applyNumberFormat="1" applyFont="1" applyAlignment="1">
      <alignment vertical="distributed"/>
    </xf>
    <xf numFmtId="180" fontId="2" fillId="0" borderId="0" xfId="0" applyNumberFormat="1" applyFont="1" applyAlignment="1">
      <alignment horizontal="left" vertical="distributed"/>
    </xf>
    <xf numFmtId="180" fontId="2" fillId="0" borderId="0" xfId="0" applyNumberFormat="1" applyFont="1" applyAlignment="1">
      <alignment horizontal="right" vertical="distributed"/>
    </xf>
    <xf numFmtId="180" fontId="12" fillId="0" borderId="0" xfId="0" applyNumberFormat="1" applyFont="1" applyAlignment="1">
      <alignment horizontal="left" vertical="distributed"/>
    </xf>
    <xf numFmtId="180" fontId="12" fillId="3" borderId="0" xfId="0" applyNumberFormat="1" applyFont="1" applyFill="1" applyAlignment="1">
      <alignment vertical="distributed"/>
    </xf>
    <xf numFmtId="183" fontId="3" fillId="0" borderId="2" xfId="0" applyNumberFormat="1" applyFont="1" applyBorder="1" applyAlignment="1">
      <alignment horizontal="center" vertical="center"/>
    </xf>
    <xf numFmtId="181" fontId="3" fillId="0" borderId="2" xfId="0" applyNumberFormat="1" applyFont="1" applyBorder="1">
      <alignment vertical="center"/>
    </xf>
    <xf numFmtId="0" fontId="10" fillId="0" borderId="26" xfId="0" applyFont="1" applyBorder="1" applyAlignment="1">
      <alignment vertical="distributed"/>
    </xf>
    <xf numFmtId="0" fontId="10" fillId="0" borderId="20" xfId="0" applyFont="1" applyBorder="1" applyAlignment="1">
      <alignment vertical="distributed"/>
    </xf>
    <xf numFmtId="0" fontId="10" fillId="0" borderId="21" xfId="0" applyFont="1" applyBorder="1" applyAlignment="1">
      <alignment vertical="distributed"/>
    </xf>
    <xf numFmtId="0" fontId="10" fillId="0" borderId="26" xfId="0" applyFont="1" applyBorder="1" applyAlignment="1">
      <alignment horizontal="center" vertical="distributed"/>
    </xf>
    <xf numFmtId="41" fontId="10" fillId="0" borderId="26" xfId="0" applyNumberFormat="1" applyFont="1" applyBorder="1" applyAlignment="1">
      <alignment vertical="distributed"/>
    </xf>
    <xf numFmtId="0" fontId="10" fillId="0" borderId="27" xfId="0" applyFont="1" applyBorder="1" applyAlignment="1">
      <alignment vertical="distributed"/>
    </xf>
    <xf numFmtId="0" fontId="10" fillId="0" borderId="21" xfId="0" applyFont="1" applyBorder="1" applyAlignment="1">
      <alignment horizontal="center" vertical="distributed"/>
    </xf>
    <xf numFmtId="41" fontId="10" fillId="0" borderId="21" xfId="0" applyNumberFormat="1" applyFont="1" applyBorder="1" applyAlignment="1">
      <alignment vertical="distributed"/>
    </xf>
    <xf numFmtId="0" fontId="10" fillId="0" borderId="22" xfId="0" applyFont="1" applyBorder="1" applyAlignment="1">
      <alignment vertical="distributed"/>
    </xf>
    <xf numFmtId="0" fontId="10" fillId="0" borderId="23" xfId="0" applyFont="1" applyBorder="1" applyAlignment="1">
      <alignment vertical="distributed"/>
    </xf>
    <xf numFmtId="0" fontId="10" fillId="0" borderId="19" xfId="0" applyFont="1" applyBorder="1" applyAlignment="1">
      <alignment horizontal="center" vertical="distributed"/>
    </xf>
    <xf numFmtId="0" fontId="10" fillId="0" borderId="19" xfId="0" applyFont="1" applyBorder="1" applyAlignment="1">
      <alignment vertical="distributed"/>
    </xf>
    <xf numFmtId="41" fontId="10" fillId="0" borderId="19" xfId="0" applyNumberFormat="1" applyFont="1" applyBorder="1" applyAlignment="1">
      <alignment vertical="distributed"/>
    </xf>
    <xf numFmtId="0" fontId="10" fillId="0" borderId="24" xfId="0" applyFont="1" applyBorder="1" applyAlignment="1">
      <alignment vertical="distributed"/>
    </xf>
    <xf numFmtId="176" fontId="10" fillId="0" borderId="26" xfId="0" applyNumberFormat="1" applyFont="1" applyBorder="1" applyAlignment="1">
      <alignment vertical="distributed"/>
    </xf>
    <xf numFmtId="176" fontId="10" fillId="0" borderId="21" xfId="0" applyNumberFormat="1" applyFont="1" applyBorder="1" applyAlignment="1">
      <alignment vertical="distributed"/>
    </xf>
    <xf numFmtId="176" fontId="10" fillId="0" borderId="19" xfId="0" applyNumberFormat="1" applyFont="1" applyBorder="1" applyAlignment="1">
      <alignment vertical="distributed"/>
    </xf>
    <xf numFmtId="0" fontId="9" fillId="0" borderId="25" xfId="0" applyFont="1" applyBorder="1" applyAlignment="1">
      <alignment vertical="distributed"/>
    </xf>
    <xf numFmtId="0" fontId="9" fillId="0" borderId="20" xfId="0" applyFont="1" applyBorder="1" applyAlignment="1">
      <alignment vertical="distributed"/>
    </xf>
    <xf numFmtId="181" fontId="10" fillId="0" borderId="0" xfId="2" applyNumberFormat="1" applyFont="1" applyAlignment="1">
      <alignment horizontal="center" vertical="distributed"/>
    </xf>
    <xf numFmtId="0" fontId="10" fillId="0" borderId="20" xfId="0" applyFont="1" applyBorder="1" applyAlignment="1">
      <alignment vertical="distributed"/>
    </xf>
    <xf numFmtId="0" fontId="10" fillId="0" borderId="21" xfId="0" applyFont="1" applyBorder="1" applyAlignment="1">
      <alignment vertical="distributed"/>
    </xf>
    <xf numFmtId="176" fontId="10" fillId="0" borderId="44" xfId="0" applyNumberFormat="1" applyFont="1" applyBorder="1" applyAlignment="1">
      <alignment vertical="distributed"/>
    </xf>
    <xf numFmtId="41" fontId="10" fillId="0" borderId="44" xfId="0" applyNumberFormat="1" applyFont="1" applyBorder="1" applyAlignment="1">
      <alignment vertical="distributed"/>
    </xf>
    <xf numFmtId="0" fontId="10" fillId="0" borderId="45" xfId="0" applyFont="1" applyBorder="1" applyAlignment="1">
      <alignment vertical="distributed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2" fillId="2" borderId="34" xfId="0" applyFont="1" applyFill="1" applyBorder="1" applyAlignment="1">
      <alignment horizontal="left" vertical="distributed"/>
    </xf>
    <xf numFmtId="0" fontId="12" fillId="2" borderId="35" xfId="0" applyFont="1" applyFill="1" applyBorder="1" applyAlignment="1">
      <alignment horizontal="left" vertical="distributed"/>
    </xf>
    <xf numFmtId="176" fontId="3" fillId="0" borderId="7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3" fillId="0" borderId="36" xfId="0" applyFont="1" applyBorder="1" applyAlignment="1">
      <alignment horizontal="left" vertical="distributed"/>
    </xf>
    <xf numFmtId="0" fontId="3" fillId="0" borderId="37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40" xfId="0" applyFont="1" applyBorder="1" applyAlignment="1">
      <alignment horizontal="center" vertical="center" textRotation="255"/>
    </xf>
    <xf numFmtId="0" fontId="3" fillId="0" borderId="41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179" fontId="2" fillId="0" borderId="2" xfId="0" applyNumberFormat="1" applyFont="1" applyBorder="1" applyAlignment="1">
      <alignment horizontal="center" vertical="center"/>
    </xf>
    <xf numFmtId="184" fontId="3" fillId="0" borderId="2" xfId="0" applyNumberFormat="1" applyFont="1" applyBorder="1" applyAlignment="1">
      <alignment horizontal="left" vertical="center"/>
    </xf>
    <xf numFmtId="181" fontId="3" fillId="0" borderId="2" xfId="0" applyNumberFormat="1" applyFont="1" applyBorder="1" applyAlignment="1">
      <alignment horizontal="left" vertical="center"/>
    </xf>
    <xf numFmtId="185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1" fontId="7" fillId="0" borderId="42" xfId="0" applyNumberFormat="1" applyFont="1" applyBorder="1" applyAlignment="1">
      <alignment horizontal="right" vertical="center"/>
    </xf>
    <xf numFmtId="0" fontId="6" fillId="0" borderId="43" xfId="0" applyFont="1" applyBorder="1" applyAlignment="1">
      <alignment horizontal="center" vertical="distributed"/>
    </xf>
    <xf numFmtId="0" fontId="6" fillId="0" borderId="1" xfId="0" applyFont="1" applyBorder="1" applyAlignment="1">
      <alignment horizontal="center" vertical="distributed"/>
    </xf>
    <xf numFmtId="0" fontId="3" fillId="0" borderId="1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176" fontId="6" fillId="0" borderId="1" xfId="0" applyNumberFormat="1" applyFont="1" applyBorder="1" applyAlignment="1">
      <alignment horizontal="center" vertical="distributed"/>
    </xf>
    <xf numFmtId="182" fontId="3" fillId="0" borderId="2" xfId="0" applyNumberFormat="1" applyFont="1" applyBorder="1" applyAlignment="1">
      <alignment horizontal="center" vertical="center"/>
    </xf>
    <xf numFmtId="181" fontId="10" fillId="0" borderId="0" xfId="2" applyNumberFormat="1" applyFont="1" applyAlignment="1">
      <alignment horizontal="center" vertical="distributed"/>
    </xf>
    <xf numFmtId="0" fontId="9" fillId="0" borderId="27" xfId="2" applyFont="1" applyBorder="1" applyAlignment="1">
      <alignment horizontal="center" vertical="distributed"/>
    </xf>
    <xf numFmtId="0" fontId="9" fillId="0" borderId="24" xfId="2" applyFont="1" applyBorder="1" applyAlignment="1">
      <alignment horizontal="center" vertical="distributed"/>
    </xf>
    <xf numFmtId="0" fontId="8" fillId="0" borderId="0" xfId="2" applyFont="1" applyAlignment="1">
      <alignment horizontal="center" vertical="distributed"/>
    </xf>
    <xf numFmtId="0" fontId="13" fillId="0" borderId="0" xfId="2" applyFont="1" applyAlignment="1">
      <alignment vertical="distributed"/>
    </xf>
    <xf numFmtId="0" fontId="9" fillId="0" borderId="25" xfId="2" applyFont="1" applyBorder="1" applyAlignment="1">
      <alignment horizontal="center" vertical="distributed"/>
    </xf>
    <xf numFmtId="0" fontId="9" fillId="0" borderId="23" xfId="2" applyFont="1" applyBorder="1" applyAlignment="1">
      <alignment horizontal="center" vertical="distributed"/>
    </xf>
    <xf numFmtId="0" fontId="9" fillId="0" borderId="26" xfId="2" applyFont="1" applyBorder="1" applyAlignment="1">
      <alignment horizontal="center" vertical="distributed"/>
    </xf>
    <xf numFmtId="0" fontId="9" fillId="0" borderId="19" xfId="2" applyFont="1" applyBorder="1" applyAlignment="1">
      <alignment horizontal="center" vertical="distributed"/>
    </xf>
  </cellXfs>
  <cellStyles count="5">
    <cellStyle name="백분율" xfId="1" builtinId="5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5"/>
  <sheetViews>
    <sheetView showZeros="0" zoomScaleNormal="7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4" sqref="D14"/>
    </sheetView>
  </sheetViews>
  <sheetFormatPr defaultColWidth="11.21875" defaultRowHeight="18" customHeight="1" x14ac:dyDescent="0.15"/>
  <cols>
    <col min="1" max="1" width="6.88671875" style="1" customWidth="1"/>
    <col min="2" max="2" width="6.88671875" style="2" customWidth="1"/>
    <col min="3" max="3" width="17.88671875" style="1" customWidth="1"/>
    <col min="4" max="4" width="17.88671875" style="5" customWidth="1"/>
    <col min="5" max="5" width="1.5546875" style="3" customWidth="1"/>
    <col min="6" max="6" width="2.109375" style="4" customWidth="1"/>
    <col min="7" max="7" width="1.5546875" style="3" customWidth="1"/>
    <col min="8" max="8" width="1.77734375" style="4" customWidth="1"/>
    <col min="9" max="9" width="1.77734375" style="3" customWidth="1"/>
    <col min="10" max="10" width="1.77734375" style="4" customWidth="1"/>
    <col min="11" max="11" width="1.77734375" style="3" customWidth="1"/>
    <col min="12" max="12" width="1.77734375" style="4" customWidth="1"/>
    <col min="13" max="18" width="1.77734375" style="1" customWidth="1"/>
    <col min="19" max="19" width="10.109375" style="1" customWidth="1"/>
    <col min="20" max="36" width="1.77734375" style="1" customWidth="1"/>
    <col min="37" max="37" width="28.33203125" style="1" customWidth="1"/>
    <col min="38" max="39" width="1.77734375" style="1" customWidth="1"/>
    <col min="40" max="40" width="10.77734375" style="1" customWidth="1"/>
    <col min="41" max="41" width="16.77734375" style="1" customWidth="1"/>
    <col min="42" max="42" width="9.77734375" style="1" customWidth="1"/>
    <col min="43" max="43" width="23.77734375" style="1" customWidth="1"/>
    <col min="44" max="16384" width="11.21875" style="1"/>
  </cols>
  <sheetData>
    <row r="1" spans="1:43" ht="47.25" customHeight="1" x14ac:dyDescent="0.3">
      <c r="A1" s="114" t="s">
        <v>59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</row>
    <row r="2" spans="1:43" ht="18" customHeight="1" thickBot="1" x14ac:dyDescent="0.2">
      <c r="A2" s="115" t="s">
        <v>68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</row>
    <row r="3" spans="1:43" ht="39.950000000000003" customHeight="1" thickBot="1" x14ac:dyDescent="0.2">
      <c r="A3" s="128" t="s">
        <v>3</v>
      </c>
      <c r="B3" s="129"/>
      <c r="C3" s="129"/>
      <c r="D3" s="6" t="s">
        <v>4</v>
      </c>
      <c r="E3" s="132" t="s">
        <v>5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32" t="s">
        <v>6</v>
      </c>
    </row>
    <row r="4" spans="1:43" ht="18" customHeight="1" x14ac:dyDescent="0.15">
      <c r="A4" s="116" t="s">
        <v>0</v>
      </c>
      <c r="B4" s="130" t="s">
        <v>1</v>
      </c>
      <c r="C4" s="26" t="s">
        <v>7</v>
      </c>
      <c r="D4" s="27"/>
      <c r="E4" s="28"/>
      <c r="F4" s="29"/>
      <c r="G4" s="30"/>
      <c r="H4" s="29"/>
      <c r="I4" s="30"/>
      <c r="J4" s="29"/>
      <c r="K4" s="30"/>
      <c r="L4" s="29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20"/>
      <c r="AD4" s="24"/>
      <c r="AE4" s="24"/>
      <c r="AF4" s="24"/>
      <c r="AG4" s="24"/>
      <c r="AH4" s="24"/>
      <c r="AI4" s="24"/>
      <c r="AJ4" s="25"/>
      <c r="AK4" s="21"/>
      <c r="AN4" s="71"/>
      <c r="AO4" s="71"/>
      <c r="AP4" s="71"/>
      <c r="AQ4" s="71"/>
    </row>
    <row r="5" spans="1:43" ht="18" customHeight="1" x14ac:dyDescent="0.15">
      <c r="A5" s="117"/>
      <c r="B5" s="131"/>
      <c r="C5" s="22" t="s">
        <v>8</v>
      </c>
      <c r="D5" s="8"/>
      <c r="E5" s="13"/>
      <c r="F5" s="14"/>
      <c r="G5" s="15"/>
      <c r="H5" s="14"/>
      <c r="I5" s="15"/>
      <c r="J5" s="14"/>
      <c r="K5" s="15"/>
      <c r="L5" s="14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7"/>
      <c r="AD5" s="9"/>
      <c r="AE5" s="9"/>
      <c r="AF5" s="9"/>
      <c r="AG5" s="9"/>
      <c r="AH5" s="9"/>
      <c r="AI5" s="9"/>
      <c r="AJ5" s="11"/>
      <c r="AK5" s="23"/>
      <c r="AN5" s="71"/>
      <c r="AO5" s="71"/>
      <c r="AP5" s="71"/>
      <c r="AQ5" s="71"/>
    </row>
    <row r="6" spans="1:43" ht="18" customHeight="1" x14ac:dyDescent="0.15">
      <c r="A6" s="117"/>
      <c r="B6" s="131"/>
      <c r="C6" s="22" t="s">
        <v>9</v>
      </c>
      <c r="D6" s="8"/>
      <c r="E6" s="13"/>
      <c r="F6" s="14"/>
      <c r="G6" s="15"/>
      <c r="H6" s="14"/>
      <c r="I6" s="15"/>
      <c r="J6" s="14"/>
      <c r="K6" s="15"/>
      <c r="L6" s="14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7"/>
      <c r="AD6" s="9"/>
      <c r="AE6" s="9"/>
      <c r="AF6" s="9"/>
      <c r="AG6" s="9"/>
      <c r="AH6" s="9"/>
      <c r="AI6" s="9"/>
      <c r="AJ6" s="11"/>
      <c r="AK6" s="23"/>
      <c r="AN6" s="71"/>
      <c r="AO6" s="71"/>
      <c r="AP6" s="71"/>
      <c r="AQ6" s="71"/>
    </row>
    <row r="7" spans="1:43" ht="18" customHeight="1" x14ac:dyDescent="0.15">
      <c r="A7" s="117"/>
      <c r="B7" s="131"/>
      <c r="C7" s="22" t="s">
        <v>10</v>
      </c>
      <c r="D7" s="8"/>
      <c r="E7" s="108" t="s">
        <v>28</v>
      </c>
      <c r="F7" s="109"/>
      <c r="G7" s="109"/>
      <c r="H7" s="14"/>
      <c r="I7" s="15"/>
      <c r="J7" s="14"/>
      <c r="K7" s="15"/>
      <c r="L7" s="14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7"/>
      <c r="AD7" s="9"/>
      <c r="AE7" s="9"/>
      <c r="AF7" s="9"/>
      <c r="AG7" s="9"/>
      <c r="AH7" s="9"/>
      <c r="AI7" s="9"/>
      <c r="AJ7" s="11"/>
      <c r="AK7" s="23"/>
      <c r="AN7" s="72"/>
      <c r="AO7" s="72"/>
      <c r="AP7" s="71"/>
      <c r="AQ7" s="71"/>
    </row>
    <row r="8" spans="1:43" ht="18" customHeight="1" x14ac:dyDescent="0.15">
      <c r="A8" s="117"/>
      <c r="B8" s="131" t="s">
        <v>37</v>
      </c>
      <c r="C8" s="22" t="s">
        <v>11</v>
      </c>
      <c r="D8" s="8"/>
      <c r="E8" s="13"/>
      <c r="F8" s="14"/>
      <c r="G8" s="15"/>
      <c r="H8" s="14"/>
      <c r="I8" s="15"/>
      <c r="J8" s="14"/>
      <c r="K8" s="15"/>
      <c r="L8" s="14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7"/>
      <c r="AD8" s="9"/>
      <c r="AE8" s="9"/>
      <c r="AF8" s="9"/>
      <c r="AG8" s="9"/>
      <c r="AH8" s="9"/>
      <c r="AI8" s="9"/>
      <c r="AJ8" s="11"/>
      <c r="AK8" s="23"/>
      <c r="AN8" s="72"/>
      <c r="AO8" s="72"/>
      <c r="AP8" s="71"/>
      <c r="AQ8" s="71"/>
    </row>
    <row r="9" spans="1:43" ht="18" customHeight="1" x14ac:dyDescent="0.15">
      <c r="A9" s="117"/>
      <c r="B9" s="131"/>
      <c r="C9" s="22" t="s">
        <v>12</v>
      </c>
      <c r="D9" s="8"/>
      <c r="E9" s="108" t="s">
        <v>20</v>
      </c>
      <c r="F9" s="109"/>
      <c r="G9" s="15" t="s">
        <v>21</v>
      </c>
      <c r="H9" s="110">
        <v>13.1</v>
      </c>
      <c r="I9" s="110"/>
      <c r="J9" s="110"/>
      <c r="K9" s="44" t="s">
        <v>22</v>
      </c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7"/>
      <c r="AD9" s="9"/>
      <c r="AE9" s="9"/>
      <c r="AF9" s="9"/>
      <c r="AG9" s="9"/>
      <c r="AH9" s="9"/>
      <c r="AI9" s="9"/>
      <c r="AJ9" s="11"/>
      <c r="AK9" s="23"/>
      <c r="AN9" s="73"/>
      <c r="AO9" s="71"/>
      <c r="AP9" s="74"/>
      <c r="AQ9" s="71"/>
    </row>
    <row r="10" spans="1:43" ht="18" customHeight="1" x14ac:dyDescent="0.15">
      <c r="A10" s="117"/>
      <c r="B10" s="131"/>
      <c r="C10" s="22" t="s">
        <v>13</v>
      </c>
      <c r="D10" s="8"/>
      <c r="E10" s="13"/>
      <c r="F10" s="14"/>
      <c r="G10" s="15"/>
      <c r="H10" s="14"/>
      <c r="I10" s="15"/>
      <c r="J10" s="14"/>
      <c r="K10" s="15"/>
      <c r="L10" s="14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7"/>
      <c r="AD10" s="9"/>
      <c r="AE10" s="9"/>
      <c r="AF10" s="9"/>
      <c r="AG10" s="9"/>
      <c r="AH10" s="9"/>
      <c r="AI10" s="9"/>
      <c r="AJ10" s="11"/>
      <c r="AK10" s="23"/>
      <c r="AN10" s="75"/>
      <c r="AO10" s="72"/>
      <c r="AP10" s="74"/>
      <c r="AQ10" s="71"/>
    </row>
    <row r="11" spans="1:43" ht="18" customHeight="1" x14ac:dyDescent="0.15">
      <c r="A11" s="117"/>
      <c r="B11" s="119" t="s">
        <v>2</v>
      </c>
      <c r="C11" s="22" t="s">
        <v>14</v>
      </c>
      <c r="D11" s="8"/>
      <c r="E11" s="13"/>
      <c r="F11" s="14"/>
      <c r="G11" s="15"/>
      <c r="H11" s="14"/>
      <c r="I11" s="15"/>
      <c r="J11" s="14"/>
      <c r="K11" s="15"/>
      <c r="L11" s="14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7"/>
      <c r="AD11" s="9"/>
      <c r="AE11" s="9"/>
      <c r="AF11" s="9"/>
      <c r="AG11" s="9"/>
      <c r="AH11" s="9"/>
      <c r="AI11" s="9"/>
      <c r="AJ11" s="11"/>
      <c r="AK11" s="23"/>
      <c r="AN11" s="75"/>
      <c r="AO11" s="72"/>
      <c r="AP11" s="75"/>
      <c r="AQ11" s="71"/>
    </row>
    <row r="12" spans="1:43" ht="18" customHeight="1" x14ac:dyDescent="0.15">
      <c r="A12" s="117"/>
      <c r="B12" s="120"/>
      <c r="C12" s="22" t="s">
        <v>15</v>
      </c>
      <c r="D12" s="8"/>
      <c r="E12" s="108" t="s">
        <v>23</v>
      </c>
      <c r="F12" s="109"/>
      <c r="G12" s="109"/>
      <c r="H12" s="15" t="s">
        <v>21</v>
      </c>
      <c r="I12" s="109">
        <v>3.56</v>
      </c>
      <c r="J12" s="109"/>
      <c r="K12" s="109"/>
      <c r="L12" s="44" t="s">
        <v>22</v>
      </c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7"/>
      <c r="AD12" s="9"/>
      <c r="AE12" s="9"/>
      <c r="AF12" s="9"/>
      <c r="AG12" s="9"/>
      <c r="AH12" s="9"/>
      <c r="AI12" s="9"/>
      <c r="AJ12" s="11"/>
      <c r="AK12" s="23"/>
      <c r="AM12" s="56"/>
      <c r="AN12" s="107" t="s">
        <v>54</v>
      </c>
      <c r="AO12" s="107"/>
      <c r="AP12" s="107"/>
      <c r="AQ12" s="57"/>
    </row>
    <row r="13" spans="1:43" ht="18" customHeight="1" x14ac:dyDescent="0.15">
      <c r="A13" s="117"/>
      <c r="B13" s="120"/>
      <c r="C13" s="22" t="s">
        <v>62</v>
      </c>
      <c r="D13" s="8"/>
      <c r="E13" s="108" t="s">
        <v>24</v>
      </c>
      <c r="F13" s="109"/>
      <c r="G13" s="109"/>
      <c r="H13" s="15" t="s">
        <v>21</v>
      </c>
      <c r="I13" s="109">
        <v>2.0699999999999998</v>
      </c>
      <c r="J13" s="109"/>
      <c r="K13" s="109"/>
      <c r="L13" s="44" t="s">
        <v>22</v>
      </c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7"/>
      <c r="AD13" s="9"/>
      <c r="AE13" s="9"/>
      <c r="AF13" s="9"/>
      <c r="AG13" s="9"/>
      <c r="AH13" s="9"/>
      <c r="AI13" s="9"/>
      <c r="AJ13" s="11"/>
      <c r="AK13" s="23"/>
      <c r="AM13" s="58"/>
      <c r="AN13" s="59" t="s">
        <v>48</v>
      </c>
      <c r="AO13" s="59" t="s">
        <v>50</v>
      </c>
      <c r="AP13" s="60">
        <f>TRUNC((D4+D8)*I13%)</f>
        <v>0</v>
      </c>
      <c r="AQ13" s="61" t="str">
        <f>D4&amp;"+"&amp;D8&amp;"*"&amp;I13&amp;"%"</f>
        <v>+*2.07%</v>
      </c>
    </row>
    <row r="14" spans="1:43" ht="18" customHeight="1" x14ac:dyDescent="0.15">
      <c r="A14" s="117"/>
      <c r="B14" s="120"/>
      <c r="C14" s="22" t="s">
        <v>16</v>
      </c>
      <c r="D14" s="8"/>
      <c r="E14" s="108" t="s">
        <v>23</v>
      </c>
      <c r="F14" s="109"/>
      <c r="G14" s="109"/>
      <c r="H14" s="15" t="s">
        <v>21</v>
      </c>
      <c r="I14" s="109">
        <v>1.01</v>
      </c>
      <c r="J14" s="109"/>
      <c r="K14" s="109"/>
      <c r="L14" s="44" t="s">
        <v>22</v>
      </c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7"/>
      <c r="AD14" s="9"/>
      <c r="AE14" s="9"/>
      <c r="AF14" s="9"/>
      <c r="AG14" s="9"/>
      <c r="AH14" s="9"/>
      <c r="AI14" s="9"/>
      <c r="AJ14" s="11"/>
      <c r="AK14" s="23"/>
      <c r="AM14" s="58" t="s">
        <v>46</v>
      </c>
      <c r="AN14" s="59" t="s">
        <v>49</v>
      </c>
      <c r="AO14" s="59" t="s">
        <v>51</v>
      </c>
      <c r="AP14" s="60">
        <f>TRUNC((D4+D8+D33)*I13%)</f>
        <v>0</v>
      </c>
      <c r="AQ14" s="61" t="str">
        <f>D4&amp;"+"&amp;D8&amp;"+"&amp;D33&amp;"*"&amp;I13&amp;"%"</f>
        <v>++*2.07%</v>
      </c>
    </row>
    <row r="15" spans="1:43" ht="18" customHeight="1" x14ac:dyDescent="0.15">
      <c r="A15" s="117"/>
      <c r="B15" s="120"/>
      <c r="C15" s="22" t="s">
        <v>17</v>
      </c>
      <c r="D15" s="8"/>
      <c r="E15" s="108" t="s">
        <v>20</v>
      </c>
      <c r="F15" s="109"/>
      <c r="G15" s="15" t="s">
        <v>21</v>
      </c>
      <c r="H15" s="133">
        <v>3.5950000000000002</v>
      </c>
      <c r="I15" s="133"/>
      <c r="J15" s="133"/>
      <c r="K15" s="44" t="s">
        <v>22</v>
      </c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7"/>
      <c r="AD15" s="9"/>
      <c r="AE15" s="9"/>
      <c r="AF15" s="9"/>
      <c r="AG15" s="9"/>
      <c r="AH15" s="9"/>
      <c r="AI15" s="9"/>
      <c r="AJ15" s="11"/>
      <c r="AK15" s="23"/>
      <c r="AM15" s="58" t="s">
        <v>47</v>
      </c>
      <c r="AN15" s="59" t="s">
        <v>49</v>
      </c>
      <c r="AO15" s="59" t="s">
        <v>52</v>
      </c>
      <c r="AP15" s="60">
        <f>TRUNC((D4+D8)*I13%*1.2)</f>
        <v>0</v>
      </c>
      <c r="AQ15" s="61" t="str">
        <f>D4&amp;"+"&amp;D8&amp;"*"&amp;I13&amp;"%"&amp;1.2</f>
        <v>+*2.07%1.2</v>
      </c>
    </row>
    <row r="16" spans="1:43" ht="18" customHeight="1" x14ac:dyDescent="0.15">
      <c r="A16" s="117"/>
      <c r="B16" s="120"/>
      <c r="C16" s="22" t="s">
        <v>18</v>
      </c>
      <c r="D16" s="8"/>
      <c r="E16" s="108" t="s">
        <v>20</v>
      </c>
      <c r="F16" s="109"/>
      <c r="G16" s="15" t="s">
        <v>21</v>
      </c>
      <c r="H16" s="109">
        <v>4.75</v>
      </c>
      <c r="I16" s="109"/>
      <c r="J16" s="109"/>
      <c r="K16" s="44" t="s">
        <v>22</v>
      </c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7"/>
      <c r="AD16" s="9"/>
      <c r="AE16" s="9"/>
      <c r="AF16" s="9"/>
      <c r="AG16" s="9"/>
      <c r="AH16" s="9"/>
      <c r="AI16" s="9"/>
      <c r="AJ16" s="11"/>
      <c r="AK16" s="23"/>
      <c r="AM16" s="58"/>
      <c r="AN16" s="59"/>
      <c r="AO16" s="59"/>
      <c r="AP16" s="59"/>
      <c r="AQ16" s="62"/>
    </row>
    <row r="17" spans="1:43" ht="18" customHeight="1" x14ac:dyDescent="0.15">
      <c r="A17" s="117"/>
      <c r="B17" s="120"/>
      <c r="C17" s="22" t="s">
        <v>19</v>
      </c>
      <c r="D17" s="8"/>
      <c r="E17" s="108" t="s">
        <v>25</v>
      </c>
      <c r="F17" s="109"/>
      <c r="G17" s="15" t="s">
        <v>21</v>
      </c>
      <c r="H17" s="111">
        <v>13.14</v>
      </c>
      <c r="I17" s="111"/>
      <c r="J17" s="111"/>
      <c r="K17" s="44" t="s">
        <v>22</v>
      </c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7"/>
      <c r="AD17" s="9"/>
      <c r="AE17" s="9"/>
      <c r="AF17" s="9"/>
      <c r="AG17" s="9"/>
      <c r="AH17" s="9"/>
      <c r="AI17" s="9"/>
      <c r="AJ17" s="11"/>
      <c r="AK17" s="23"/>
      <c r="AM17" s="58"/>
      <c r="AN17" s="59"/>
      <c r="AO17" s="59"/>
      <c r="AP17" s="59"/>
      <c r="AQ17" s="62"/>
    </row>
    <row r="18" spans="1:43" ht="18" customHeight="1" x14ac:dyDescent="0.15">
      <c r="A18" s="117"/>
      <c r="B18" s="120"/>
      <c r="C18" s="22" t="s">
        <v>27</v>
      </c>
      <c r="D18" s="8"/>
      <c r="E18" s="108" t="s">
        <v>20</v>
      </c>
      <c r="F18" s="109"/>
      <c r="G18" s="15" t="s">
        <v>21</v>
      </c>
      <c r="H18" s="109"/>
      <c r="I18" s="109"/>
      <c r="J18" s="109"/>
      <c r="K18" s="44" t="s">
        <v>22</v>
      </c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7"/>
      <c r="AD18" s="9"/>
      <c r="AE18" s="9"/>
      <c r="AF18" s="9"/>
      <c r="AG18" s="9"/>
      <c r="AH18" s="9"/>
      <c r="AI18" s="9"/>
      <c r="AJ18" s="11"/>
      <c r="AK18" s="23"/>
      <c r="AM18" s="63"/>
      <c r="AN18" s="106" t="s">
        <v>53</v>
      </c>
      <c r="AO18" s="106"/>
      <c r="AP18" s="106"/>
      <c r="AQ18" s="64"/>
    </row>
    <row r="19" spans="1:43" ht="18" customHeight="1" x14ac:dyDescent="0.15">
      <c r="A19" s="117"/>
      <c r="B19" s="120"/>
      <c r="C19" s="22" t="s">
        <v>66</v>
      </c>
      <c r="D19" s="8"/>
      <c r="E19" s="108" t="s">
        <v>23</v>
      </c>
      <c r="F19" s="109"/>
      <c r="G19" s="109"/>
      <c r="H19" s="15" t="s">
        <v>21</v>
      </c>
      <c r="I19" s="122">
        <v>6.0000000000000001E-3</v>
      </c>
      <c r="J19" s="122"/>
      <c r="K19" s="122"/>
      <c r="L19" s="44" t="s">
        <v>22</v>
      </c>
      <c r="M19" s="44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7"/>
      <c r="AD19" s="9"/>
      <c r="AE19" s="9"/>
      <c r="AF19" s="9"/>
      <c r="AG19" s="9"/>
      <c r="AH19" s="9"/>
      <c r="AI19" s="9"/>
      <c r="AJ19" s="11"/>
      <c r="AK19" s="23"/>
    </row>
    <row r="20" spans="1:43" ht="18" customHeight="1" x14ac:dyDescent="0.15">
      <c r="A20" s="117"/>
      <c r="B20" s="120"/>
      <c r="C20" s="22" t="s">
        <v>65</v>
      </c>
      <c r="D20" s="8"/>
      <c r="E20" s="108" t="s">
        <v>23</v>
      </c>
      <c r="F20" s="109"/>
      <c r="G20" s="109"/>
      <c r="H20" s="15" t="s">
        <v>21</v>
      </c>
      <c r="I20" s="109">
        <v>0.09</v>
      </c>
      <c r="J20" s="109"/>
      <c r="K20" s="109"/>
      <c r="L20" s="44" t="s">
        <v>22</v>
      </c>
      <c r="M20" s="44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7"/>
      <c r="AD20" s="9"/>
      <c r="AE20" s="9"/>
      <c r="AF20" s="9"/>
      <c r="AG20" s="9"/>
      <c r="AH20" s="9"/>
      <c r="AI20" s="9"/>
      <c r="AJ20" s="11"/>
      <c r="AK20" s="23"/>
      <c r="AN20" s="71"/>
      <c r="AO20" s="71"/>
      <c r="AP20" s="71"/>
      <c r="AQ20" s="71"/>
    </row>
    <row r="21" spans="1:43" ht="18" customHeight="1" x14ac:dyDescent="0.15">
      <c r="A21" s="117"/>
      <c r="B21" s="120"/>
      <c r="C21" s="55" t="s">
        <v>67</v>
      </c>
      <c r="D21" s="8"/>
      <c r="E21" s="108" t="s">
        <v>26</v>
      </c>
      <c r="F21" s="109"/>
      <c r="G21" s="109"/>
      <c r="H21" s="109"/>
      <c r="I21" s="15" t="s">
        <v>21</v>
      </c>
      <c r="J21" s="110">
        <v>8</v>
      </c>
      <c r="K21" s="110"/>
      <c r="L21" s="110"/>
      <c r="M21" s="44" t="s">
        <v>22</v>
      </c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7"/>
      <c r="AD21" s="9"/>
      <c r="AE21" s="9"/>
      <c r="AF21" s="9"/>
      <c r="AG21" s="9"/>
      <c r="AH21" s="9"/>
      <c r="AI21" s="9"/>
      <c r="AJ21" s="11"/>
      <c r="AK21" s="23"/>
      <c r="AN21" s="71"/>
      <c r="AO21" s="71"/>
      <c r="AP21" s="71"/>
      <c r="AQ21" s="71"/>
    </row>
    <row r="22" spans="1:43" ht="18" hidden="1" customHeight="1" x14ac:dyDescent="0.15">
      <c r="A22" s="117"/>
      <c r="B22" s="120"/>
      <c r="C22" s="55"/>
      <c r="D22" s="8"/>
      <c r="E22" s="108"/>
      <c r="F22" s="109"/>
      <c r="G22" s="109"/>
      <c r="H22" s="109"/>
      <c r="I22" s="15"/>
      <c r="J22" s="109"/>
      <c r="K22" s="109"/>
      <c r="L22" s="109"/>
      <c r="M22" s="44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7"/>
      <c r="AD22" s="9"/>
      <c r="AE22" s="9"/>
      <c r="AF22" s="9"/>
      <c r="AG22" s="9"/>
      <c r="AH22" s="9"/>
      <c r="AI22" s="9"/>
      <c r="AJ22" s="11"/>
      <c r="AK22" s="23"/>
      <c r="AN22" s="71"/>
      <c r="AO22" s="71"/>
      <c r="AP22" s="71"/>
      <c r="AQ22" s="71"/>
    </row>
    <row r="23" spans="1:43" ht="18" customHeight="1" x14ac:dyDescent="0.15">
      <c r="A23" s="117"/>
      <c r="B23" s="121"/>
      <c r="C23" s="22" t="s">
        <v>159</v>
      </c>
      <c r="D23" s="8"/>
      <c r="E23" s="112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7"/>
      <c r="AD23" s="9"/>
      <c r="AE23" s="9"/>
      <c r="AF23" s="9"/>
      <c r="AG23" s="9"/>
      <c r="AH23" s="9"/>
      <c r="AI23" s="9"/>
      <c r="AJ23" s="11"/>
      <c r="AK23" s="23"/>
      <c r="AN23" s="72"/>
      <c r="AO23" s="72"/>
      <c r="AP23" s="71"/>
      <c r="AQ23" s="71"/>
    </row>
    <row r="24" spans="1:43" ht="18" customHeight="1" x14ac:dyDescent="0.15">
      <c r="A24" s="118"/>
      <c r="B24" s="42"/>
      <c r="C24" s="22" t="s">
        <v>30</v>
      </c>
      <c r="D24" s="8"/>
      <c r="E24" s="112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7"/>
      <c r="AD24" s="9"/>
      <c r="AE24" s="9"/>
      <c r="AF24" s="9"/>
      <c r="AG24" s="9"/>
      <c r="AH24" s="9"/>
      <c r="AI24" s="9"/>
      <c r="AJ24" s="11"/>
      <c r="AK24" s="23"/>
      <c r="AN24" s="76"/>
      <c r="AO24" s="76"/>
      <c r="AP24" s="71"/>
      <c r="AQ24" s="71"/>
    </row>
    <row r="25" spans="1:43" ht="18" customHeight="1" x14ac:dyDescent="0.15">
      <c r="A25" s="33"/>
      <c r="B25" s="34"/>
      <c r="C25" s="35" t="s">
        <v>31</v>
      </c>
      <c r="D25" s="8"/>
      <c r="E25" s="108" t="s">
        <v>29</v>
      </c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5" t="s">
        <v>21</v>
      </c>
      <c r="U25" s="110">
        <v>6</v>
      </c>
      <c r="V25" s="110"/>
      <c r="W25" s="110"/>
      <c r="X25" s="44" t="s">
        <v>22</v>
      </c>
      <c r="Y25" s="45"/>
      <c r="Z25" s="45"/>
      <c r="AA25" s="45"/>
      <c r="AB25" s="45"/>
      <c r="AC25" s="7"/>
      <c r="AD25" s="9"/>
      <c r="AE25" s="9"/>
      <c r="AF25" s="9"/>
      <c r="AG25" s="9"/>
      <c r="AH25" s="9"/>
      <c r="AI25" s="9"/>
      <c r="AJ25" s="11"/>
      <c r="AK25" s="23"/>
      <c r="AN25" s="73"/>
      <c r="AO25" s="71"/>
      <c r="AP25" s="74"/>
      <c r="AQ25" s="71"/>
    </row>
    <row r="26" spans="1:43" ht="18" customHeight="1" x14ac:dyDescent="0.15">
      <c r="A26" s="33"/>
      <c r="B26" s="34"/>
      <c r="C26" s="35" t="s">
        <v>32</v>
      </c>
      <c r="D26" s="8"/>
      <c r="E26" s="112" t="s">
        <v>33</v>
      </c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5" t="s">
        <v>21</v>
      </c>
      <c r="V26" s="110">
        <v>15</v>
      </c>
      <c r="W26" s="110"/>
      <c r="X26" s="110"/>
      <c r="Y26" s="44" t="s">
        <v>22</v>
      </c>
      <c r="Z26" s="77" t="s">
        <v>63</v>
      </c>
      <c r="AA26" s="124">
        <v>90</v>
      </c>
      <c r="AB26" s="124"/>
      <c r="AC26" s="124"/>
      <c r="AD26" s="78" t="s">
        <v>64</v>
      </c>
      <c r="AE26" s="125">
        <v>1.1000000000000001</v>
      </c>
      <c r="AF26" s="125"/>
      <c r="AG26" s="125"/>
      <c r="AH26" s="9"/>
      <c r="AI26" s="9"/>
      <c r="AJ26" s="11"/>
      <c r="AK26" s="23"/>
      <c r="AN26" s="75"/>
      <c r="AO26" s="72"/>
      <c r="AP26" s="74"/>
      <c r="AQ26" s="71"/>
    </row>
    <row r="27" spans="1:43" ht="18" hidden="1" customHeight="1" x14ac:dyDescent="0.15">
      <c r="A27" s="33"/>
      <c r="B27" s="34"/>
      <c r="C27" s="43"/>
      <c r="D27" s="8"/>
      <c r="E27" s="46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15"/>
      <c r="V27" s="123"/>
      <c r="W27" s="123"/>
      <c r="X27" s="123"/>
      <c r="Y27" s="123"/>
      <c r="Z27" s="123"/>
      <c r="AA27" s="123"/>
      <c r="AB27" s="44"/>
      <c r="AC27" s="44"/>
      <c r="AD27" s="9"/>
      <c r="AE27" s="9"/>
      <c r="AF27" s="9"/>
      <c r="AG27" s="9"/>
      <c r="AH27" s="9"/>
      <c r="AI27" s="9"/>
      <c r="AJ27" s="11"/>
      <c r="AK27" s="23"/>
      <c r="AN27" s="75"/>
      <c r="AO27" s="72"/>
      <c r="AP27" s="75"/>
      <c r="AQ27" s="71"/>
    </row>
    <row r="28" spans="1:43" ht="18" customHeight="1" x14ac:dyDescent="0.15">
      <c r="A28" s="33"/>
      <c r="B28" s="34"/>
      <c r="C28" s="43" t="s">
        <v>160</v>
      </c>
      <c r="D28" s="8"/>
      <c r="E28" s="13"/>
      <c r="F28" s="14"/>
      <c r="G28" s="15"/>
      <c r="H28" s="14"/>
      <c r="I28" s="15"/>
      <c r="J28" s="14"/>
      <c r="K28" s="15"/>
      <c r="L28" s="14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7"/>
      <c r="AD28" s="9"/>
      <c r="AE28" s="9"/>
      <c r="AF28" s="9"/>
      <c r="AG28" s="9"/>
      <c r="AH28" s="9"/>
      <c r="AI28" s="9"/>
      <c r="AJ28" s="11"/>
      <c r="AK28" s="23"/>
    </row>
    <row r="29" spans="1:43" ht="18" customHeight="1" x14ac:dyDescent="0.15">
      <c r="A29" s="33"/>
      <c r="B29" s="34"/>
      <c r="C29" s="35" t="s">
        <v>161</v>
      </c>
      <c r="D29" s="8"/>
      <c r="E29" s="13"/>
      <c r="F29" s="14"/>
      <c r="G29" s="15"/>
      <c r="H29" s="14"/>
      <c r="I29" s="15"/>
      <c r="J29" s="14"/>
      <c r="K29" s="15"/>
      <c r="L29" s="14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7"/>
      <c r="AD29" s="9"/>
      <c r="AE29" s="9"/>
      <c r="AF29" s="9"/>
      <c r="AG29" s="9"/>
      <c r="AH29" s="9"/>
      <c r="AI29" s="9"/>
      <c r="AJ29" s="11"/>
      <c r="AK29" s="23"/>
    </row>
    <row r="30" spans="1:43" ht="18" customHeight="1" x14ac:dyDescent="0.15">
      <c r="A30" s="33"/>
      <c r="B30" s="34"/>
      <c r="C30" s="43" t="s">
        <v>162</v>
      </c>
      <c r="D30" s="8"/>
      <c r="E30" s="112" t="s">
        <v>34</v>
      </c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7"/>
      <c r="AD30" s="9"/>
      <c r="AE30" s="9"/>
      <c r="AF30" s="9"/>
      <c r="AG30" s="9"/>
      <c r="AH30" s="9"/>
      <c r="AI30" s="9"/>
      <c r="AJ30" s="11"/>
      <c r="AK30" s="23"/>
    </row>
    <row r="31" spans="1:43" ht="18" customHeight="1" x14ac:dyDescent="0.15">
      <c r="A31" s="33"/>
      <c r="B31" s="34"/>
      <c r="C31" s="35" t="s">
        <v>163</v>
      </c>
      <c r="D31" s="8"/>
      <c r="E31" s="112" t="s">
        <v>35</v>
      </c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7"/>
      <c r="AD31" s="9"/>
      <c r="AE31" s="9"/>
      <c r="AF31" s="9"/>
      <c r="AG31" s="9"/>
      <c r="AH31" s="9"/>
      <c r="AI31" s="9"/>
      <c r="AJ31" s="11"/>
      <c r="AK31" s="23"/>
    </row>
    <row r="32" spans="1:43" ht="18" customHeight="1" x14ac:dyDescent="0.15">
      <c r="A32" s="33"/>
      <c r="B32" s="34"/>
      <c r="C32" s="35" t="s">
        <v>164</v>
      </c>
      <c r="D32" s="8"/>
      <c r="E32" s="112" t="s">
        <v>36</v>
      </c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7"/>
      <c r="AD32" s="9"/>
      <c r="AE32" s="9"/>
      <c r="AF32" s="9"/>
      <c r="AG32" s="9"/>
      <c r="AH32" s="9"/>
      <c r="AI32" s="9"/>
      <c r="AJ32" s="11"/>
      <c r="AK32" s="23"/>
    </row>
    <row r="33" spans="1:37" ht="18" customHeight="1" x14ac:dyDescent="0.15">
      <c r="A33" s="33"/>
      <c r="B33" s="34"/>
      <c r="C33" s="35" t="s">
        <v>165</v>
      </c>
      <c r="D33" s="8"/>
      <c r="E33" s="112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7"/>
      <c r="AD33" s="9"/>
      <c r="AE33" s="9"/>
      <c r="AF33" s="9"/>
      <c r="AG33" s="9"/>
      <c r="AH33" s="9"/>
      <c r="AI33" s="9"/>
      <c r="AJ33" s="11"/>
      <c r="AK33" s="23"/>
    </row>
    <row r="34" spans="1:37" ht="18" customHeight="1" x14ac:dyDescent="0.15">
      <c r="A34" s="33"/>
      <c r="B34" s="34"/>
      <c r="C34" s="35" t="s">
        <v>166</v>
      </c>
      <c r="D34" s="8"/>
      <c r="E34" s="104" t="s">
        <v>61</v>
      </c>
      <c r="F34" s="105"/>
      <c r="G34" s="105"/>
      <c r="H34" s="105"/>
      <c r="I34" s="65"/>
      <c r="J34" s="126"/>
      <c r="K34" s="126"/>
      <c r="L34" s="126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7"/>
      <c r="AD34" s="9"/>
      <c r="AE34" s="9"/>
      <c r="AF34" s="9"/>
      <c r="AG34" s="9"/>
      <c r="AH34" s="9"/>
      <c r="AI34" s="9"/>
      <c r="AJ34" s="11"/>
      <c r="AK34" s="23"/>
    </row>
    <row r="35" spans="1:37" ht="18" customHeight="1" thickBot="1" x14ac:dyDescent="0.2">
      <c r="A35" s="36"/>
      <c r="B35" s="37"/>
      <c r="C35" s="12"/>
      <c r="D35" s="41"/>
      <c r="E35" s="38"/>
      <c r="F35" s="39"/>
      <c r="G35" s="38"/>
      <c r="H35" s="39"/>
      <c r="I35" s="38"/>
      <c r="J35" s="39"/>
      <c r="K35" s="38"/>
      <c r="L35" s="3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2"/>
      <c r="AK35" s="40"/>
    </row>
    <row r="36" spans="1:37" ht="25.5" customHeight="1" x14ac:dyDescent="0.15">
      <c r="A36" s="127" t="s">
        <v>60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</row>
    <row r="37" spans="1:37" ht="18" customHeight="1" x14ac:dyDescent="0.15">
      <c r="C37" s="71"/>
      <c r="E37" s="17"/>
      <c r="G37" s="17"/>
      <c r="H37" s="18"/>
      <c r="I37" s="17"/>
      <c r="J37" s="18"/>
      <c r="K37" s="17"/>
      <c r="L37" s="18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37" ht="18" customHeight="1" x14ac:dyDescent="0.15">
      <c r="B38" s="66"/>
      <c r="C38" s="72"/>
    </row>
    <row r="39" spans="1:37" ht="18" customHeight="1" x14ac:dyDescent="0.15">
      <c r="B39" s="66"/>
      <c r="C39" s="72"/>
      <c r="D39" s="67"/>
    </row>
    <row r="40" spans="1:37" ht="18" customHeight="1" x14ac:dyDescent="0.15">
      <c r="C40" s="71"/>
    </row>
    <row r="41" spans="1:37" ht="18" customHeight="1" x14ac:dyDescent="0.15">
      <c r="C41" s="71"/>
    </row>
    <row r="42" spans="1:37" ht="18" customHeight="1" x14ac:dyDescent="0.15">
      <c r="C42" s="71"/>
    </row>
    <row r="43" spans="1:37" ht="18" customHeight="1" x14ac:dyDescent="0.15">
      <c r="C43" s="71"/>
    </row>
    <row r="44" spans="1:37" ht="18" customHeight="1" x14ac:dyDescent="0.15">
      <c r="C44" s="71"/>
    </row>
    <row r="45" spans="1:37" ht="18" customHeight="1" x14ac:dyDescent="0.15">
      <c r="C45" s="71"/>
    </row>
  </sheetData>
  <mergeCells count="51">
    <mergeCell ref="AE26:AG26"/>
    <mergeCell ref="J34:L34"/>
    <mergeCell ref="A36:AK36"/>
    <mergeCell ref="A3:C3"/>
    <mergeCell ref="B4:B7"/>
    <mergeCell ref="B8:B10"/>
    <mergeCell ref="E23:AB23"/>
    <mergeCell ref="E32:AB32"/>
    <mergeCell ref="E33:AB33"/>
    <mergeCell ref="E3:AJ3"/>
    <mergeCell ref="E15:F15"/>
    <mergeCell ref="H15:J15"/>
    <mergeCell ref="E9:F9"/>
    <mergeCell ref="H9:J9"/>
    <mergeCell ref="E13:G13"/>
    <mergeCell ref="I13:K13"/>
    <mergeCell ref="E26:T26"/>
    <mergeCell ref="E30:AB30"/>
    <mergeCell ref="V27:AA27"/>
    <mergeCell ref="AA26:AC26"/>
    <mergeCell ref="I12:K12"/>
    <mergeCell ref="A1:AK1"/>
    <mergeCell ref="A2:AK2"/>
    <mergeCell ref="A4:A24"/>
    <mergeCell ref="B11:B23"/>
    <mergeCell ref="E16:F16"/>
    <mergeCell ref="E7:G7"/>
    <mergeCell ref="E14:G14"/>
    <mergeCell ref="I14:K14"/>
    <mergeCell ref="E19:G19"/>
    <mergeCell ref="I19:K19"/>
    <mergeCell ref="E20:G20"/>
    <mergeCell ref="I20:K20"/>
    <mergeCell ref="E12:G12"/>
    <mergeCell ref="E24:AB24"/>
    <mergeCell ref="E34:H34"/>
    <mergeCell ref="AN18:AP18"/>
    <mergeCell ref="AN12:AP12"/>
    <mergeCell ref="E21:H21"/>
    <mergeCell ref="J21:L21"/>
    <mergeCell ref="E22:H22"/>
    <mergeCell ref="J22:L22"/>
    <mergeCell ref="H17:J17"/>
    <mergeCell ref="E18:F18"/>
    <mergeCell ref="H18:J18"/>
    <mergeCell ref="H16:J16"/>
    <mergeCell ref="E17:F17"/>
    <mergeCell ref="V26:X26"/>
    <mergeCell ref="E31:AB31"/>
    <mergeCell ref="E25:S25"/>
    <mergeCell ref="U25:W25"/>
  </mergeCells>
  <phoneticPr fontId="4" type="noConversion"/>
  <pageMargins left="1.299212598425197" right="0.19685039370078741" top="0.43307086614173229" bottom="0.23622047244094491" header="0.31496062992125984" footer="0.19685039370078741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587FB-2A0C-47A4-8B66-6DB68226348B}">
  <dimension ref="A1:R69"/>
  <sheetViews>
    <sheetView tabSelected="1" zoomScale="130" zoomScaleNormal="130" workbookViewId="0">
      <pane ySplit="4" topLeftCell="A5" activePane="bottomLeft" state="frozen"/>
      <selection activeCell="F5" sqref="F5"/>
      <selection pane="bottomLeft" activeCell="C10" sqref="C10"/>
    </sheetView>
  </sheetViews>
  <sheetFormatPr defaultRowHeight="18" customHeight="1" x14ac:dyDescent="0.15"/>
  <cols>
    <col min="1" max="1" width="15.77734375" style="48" customWidth="1"/>
    <col min="2" max="2" width="15.77734375" style="52" customWidth="1"/>
    <col min="3" max="3" width="5.77734375" style="48" customWidth="1"/>
    <col min="4" max="4" width="3.77734375" style="52" customWidth="1"/>
    <col min="5" max="5" width="8.77734375" style="53" customWidth="1"/>
    <col min="6" max="6" width="8.77734375" style="54" customWidth="1"/>
    <col min="7" max="7" width="8.77734375" style="53" customWidth="1"/>
    <col min="8" max="8" width="8.77734375" style="54" customWidth="1"/>
    <col min="9" max="9" width="8.77734375" style="53" customWidth="1"/>
    <col min="10" max="10" width="8.77734375" style="54" customWidth="1"/>
    <col min="11" max="11" width="8.77734375" style="53" customWidth="1"/>
    <col min="12" max="12" width="8.77734375" style="54" customWidth="1"/>
    <col min="13" max="13" width="7.77734375" style="48" customWidth="1"/>
    <col min="14" max="14" width="6.77734375" style="69" customWidth="1"/>
    <col min="15" max="16" width="6.77734375" style="70" customWidth="1"/>
    <col min="17" max="17" width="3.77734375" style="68" customWidth="1"/>
    <col min="18" max="18" width="8.88671875" style="49"/>
    <col min="19" max="16384" width="8.88671875" style="48"/>
  </cols>
  <sheetData>
    <row r="1" spans="1:17" ht="26.1" customHeight="1" x14ac:dyDescent="0.15">
      <c r="A1" s="137" t="s">
        <v>55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20.100000000000001" customHeight="1" thickBot="1" x14ac:dyDescent="0.2">
      <c r="A2" s="138" t="str">
        <f>원가계산서!A2</f>
        <v>전주 경기전 외신문 및 내신문 보수공사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7" ht="18" customHeight="1" x14ac:dyDescent="0.15">
      <c r="A3" s="139" t="s">
        <v>56</v>
      </c>
      <c r="B3" s="141" t="s">
        <v>41</v>
      </c>
      <c r="C3" s="141" t="s">
        <v>42</v>
      </c>
      <c r="D3" s="141" t="s">
        <v>38</v>
      </c>
      <c r="E3" s="141" t="s">
        <v>57</v>
      </c>
      <c r="F3" s="141"/>
      <c r="G3" s="141" t="s">
        <v>43</v>
      </c>
      <c r="H3" s="141"/>
      <c r="I3" s="141" t="s">
        <v>44</v>
      </c>
      <c r="J3" s="141"/>
      <c r="K3" s="141" t="s">
        <v>45</v>
      </c>
      <c r="L3" s="141"/>
      <c r="M3" s="135" t="s">
        <v>39</v>
      </c>
      <c r="N3" s="134"/>
      <c r="O3" s="134"/>
      <c r="P3" s="134"/>
      <c r="Q3" s="134"/>
    </row>
    <row r="4" spans="1:17" ht="18" customHeight="1" thickBot="1" x14ac:dyDescent="0.2">
      <c r="A4" s="140"/>
      <c r="B4" s="142"/>
      <c r="C4" s="142"/>
      <c r="D4" s="142"/>
      <c r="E4" s="50" t="s">
        <v>40</v>
      </c>
      <c r="F4" s="51" t="s">
        <v>58</v>
      </c>
      <c r="G4" s="50" t="s">
        <v>40</v>
      </c>
      <c r="H4" s="51" t="s">
        <v>58</v>
      </c>
      <c r="I4" s="50" t="s">
        <v>40</v>
      </c>
      <c r="J4" s="51" t="s">
        <v>58</v>
      </c>
      <c r="K4" s="50" t="s">
        <v>40</v>
      </c>
      <c r="L4" s="51" t="s">
        <v>58</v>
      </c>
      <c r="M4" s="136"/>
      <c r="Q4" s="49"/>
    </row>
    <row r="5" spans="1:17" ht="18" customHeight="1" x14ac:dyDescent="0.15">
      <c r="A5" s="96" t="s">
        <v>135</v>
      </c>
      <c r="B5" s="82"/>
      <c r="C5" s="79"/>
      <c r="D5" s="82"/>
      <c r="E5" s="93"/>
      <c r="F5" s="83"/>
      <c r="G5" s="93"/>
      <c r="H5" s="83"/>
      <c r="I5" s="93"/>
      <c r="J5" s="83"/>
      <c r="K5" s="93"/>
      <c r="L5" s="83"/>
      <c r="M5" s="84"/>
    </row>
    <row r="6" spans="1:17" ht="18" customHeight="1" x14ac:dyDescent="0.15">
      <c r="A6" s="97" t="s">
        <v>136</v>
      </c>
      <c r="B6" s="85"/>
      <c r="C6" s="81"/>
      <c r="D6" s="85"/>
      <c r="E6" s="94"/>
      <c r="F6" s="86"/>
      <c r="G6" s="94"/>
      <c r="H6" s="86"/>
      <c r="I6" s="94"/>
      <c r="J6" s="86"/>
      <c r="K6" s="94"/>
      <c r="L6" s="86"/>
      <c r="M6" s="87"/>
    </row>
    <row r="7" spans="1:17" ht="18" customHeight="1" x14ac:dyDescent="0.15">
      <c r="A7" s="97"/>
      <c r="B7" s="85"/>
      <c r="C7" s="81"/>
      <c r="D7" s="85"/>
      <c r="E7" s="94"/>
      <c r="F7" s="86"/>
      <c r="G7" s="94"/>
      <c r="H7" s="86"/>
      <c r="I7" s="94"/>
      <c r="J7" s="86"/>
      <c r="K7" s="94"/>
      <c r="L7" s="86"/>
      <c r="M7" s="87"/>
    </row>
    <row r="8" spans="1:17" ht="18" customHeight="1" x14ac:dyDescent="0.15">
      <c r="A8" s="97" t="s">
        <v>137</v>
      </c>
      <c r="B8" s="85" t="s">
        <v>138</v>
      </c>
      <c r="C8" s="81"/>
      <c r="D8" s="85"/>
      <c r="E8" s="94"/>
      <c r="F8" s="86"/>
      <c r="G8" s="94"/>
      <c r="H8" s="86"/>
      <c r="I8" s="94"/>
      <c r="J8" s="86"/>
      <c r="K8" s="94"/>
      <c r="L8" s="86"/>
      <c r="M8" s="87"/>
    </row>
    <row r="9" spans="1:17" ht="18" customHeight="1" x14ac:dyDescent="0.15">
      <c r="A9" s="97" t="s">
        <v>139</v>
      </c>
      <c r="B9" s="85"/>
      <c r="C9" s="81"/>
      <c r="D9" s="85"/>
      <c r="E9" s="94"/>
      <c r="F9" s="86"/>
      <c r="G9" s="94"/>
      <c r="H9" s="86"/>
      <c r="I9" s="94"/>
      <c r="J9" s="86"/>
      <c r="K9" s="94"/>
      <c r="L9" s="86"/>
      <c r="M9" s="87"/>
    </row>
    <row r="10" spans="1:17" ht="18" customHeight="1" x14ac:dyDescent="0.15">
      <c r="A10" s="80" t="s">
        <v>91</v>
      </c>
      <c r="B10" s="85" t="s">
        <v>92</v>
      </c>
      <c r="C10" s="81">
        <v>112.39</v>
      </c>
      <c r="D10" s="85" t="s">
        <v>85</v>
      </c>
      <c r="E10" s="94"/>
      <c r="F10" s="86"/>
      <c r="G10" s="94"/>
      <c r="H10" s="86"/>
      <c r="I10" s="94"/>
      <c r="J10" s="86"/>
      <c r="K10" s="94"/>
      <c r="L10" s="86"/>
      <c r="M10" s="87"/>
    </row>
    <row r="11" spans="1:17" ht="18" customHeight="1" x14ac:dyDescent="0.15">
      <c r="A11" s="80" t="s">
        <v>93</v>
      </c>
      <c r="B11" s="85" t="s">
        <v>94</v>
      </c>
      <c r="C11" s="81">
        <v>79.63</v>
      </c>
      <c r="D11" s="85" t="s">
        <v>85</v>
      </c>
      <c r="E11" s="94"/>
      <c r="F11" s="86"/>
      <c r="G11" s="94"/>
      <c r="H11" s="86"/>
      <c r="I11" s="94"/>
      <c r="J11" s="86"/>
      <c r="K11" s="94"/>
      <c r="L11" s="86"/>
      <c r="M11" s="87"/>
    </row>
    <row r="12" spans="1:17" ht="18" customHeight="1" x14ac:dyDescent="0.15">
      <c r="A12" s="80" t="s">
        <v>95</v>
      </c>
      <c r="B12" s="85" t="s">
        <v>96</v>
      </c>
      <c r="C12" s="81">
        <v>10.02</v>
      </c>
      <c r="D12" s="85" t="s">
        <v>85</v>
      </c>
      <c r="E12" s="94"/>
      <c r="F12" s="86"/>
      <c r="G12" s="94"/>
      <c r="H12" s="86"/>
      <c r="I12" s="94"/>
      <c r="J12" s="86"/>
      <c r="K12" s="94"/>
      <c r="L12" s="86"/>
      <c r="M12" s="87"/>
    </row>
    <row r="13" spans="1:17" ht="18" customHeight="1" x14ac:dyDescent="0.15">
      <c r="A13" s="80" t="s">
        <v>97</v>
      </c>
      <c r="B13" s="85" t="s">
        <v>98</v>
      </c>
      <c r="C13" s="81">
        <v>51.66</v>
      </c>
      <c r="D13" s="85" t="s">
        <v>85</v>
      </c>
      <c r="E13" s="94"/>
      <c r="F13" s="86"/>
      <c r="G13" s="94"/>
      <c r="H13" s="86"/>
      <c r="I13" s="94"/>
      <c r="J13" s="86"/>
      <c r="K13" s="94"/>
      <c r="L13" s="86"/>
      <c r="M13" s="87"/>
    </row>
    <row r="14" spans="1:17" ht="18" customHeight="1" x14ac:dyDescent="0.15">
      <c r="A14" s="80" t="s">
        <v>99</v>
      </c>
      <c r="B14" s="85" t="s">
        <v>100</v>
      </c>
      <c r="C14" s="81">
        <v>112.39</v>
      </c>
      <c r="D14" s="85" t="s">
        <v>85</v>
      </c>
      <c r="E14" s="94"/>
      <c r="F14" s="86"/>
      <c r="G14" s="94"/>
      <c r="H14" s="86"/>
      <c r="I14" s="94"/>
      <c r="J14" s="86"/>
      <c r="K14" s="94"/>
      <c r="L14" s="86"/>
      <c r="M14" s="87"/>
    </row>
    <row r="15" spans="1:17" ht="18" customHeight="1" x14ac:dyDescent="0.15">
      <c r="A15" s="80" t="s">
        <v>101</v>
      </c>
      <c r="B15" s="85" t="s">
        <v>102</v>
      </c>
      <c r="C15" s="81">
        <v>57.4</v>
      </c>
      <c r="D15" s="85" t="s">
        <v>85</v>
      </c>
      <c r="E15" s="94"/>
      <c r="F15" s="86"/>
      <c r="G15" s="94"/>
      <c r="H15" s="86"/>
      <c r="I15" s="94"/>
      <c r="J15" s="86"/>
      <c r="K15" s="94"/>
      <c r="L15" s="86"/>
      <c r="M15" s="87"/>
    </row>
    <row r="16" spans="1:17" ht="18" customHeight="1" x14ac:dyDescent="0.15">
      <c r="A16" s="80" t="s">
        <v>103</v>
      </c>
      <c r="B16" s="85" t="s">
        <v>104</v>
      </c>
      <c r="C16" s="81">
        <v>26</v>
      </c>
      <c r="D16" s="85" t="s">
        <v>86</v>
      </c>
      <c r="E16" s="94"/>
      <c r="F16" s="86"/>
      <c r="G16" s="94"/>
      <c r="H16" s="86"/>
      <c r="I16" s="94"/>
      <c r="J16" s="86"/>
      <c r="K16" s="94"/>
      <c r="L16" s="86"/>
      <c r="M16" s="87"/>
    </row>
    <row r="17" spans="1:13" ht="18" customHeight="1" x14ac:dyDescent="0.15">
      <c r="A17" s="80" t="s">
        <v>105</v>
      </c>
      <c r="B17" s="85" t="s">
        <v>88</v>
      </c>
      <c r="C17" s="81">
        <v>1</v>
      </c>
      <c r="D17" s="85" t="s">
        <v>89</v>
      </c>
      <c r="E17" s="94"/>
      <c r="F17" s="86"/>
      <c r="G17" s="94"/>
      <c r="H17" s="86"/>
      <c r="I17" s="94"/>
      <c r="J17" s="86"/>
      <c r="K17" s="94"/>
      <c r="L17" s="86"/>
      <c r="M17" s="87"/>
    </row>
    <row r="18" spans="1:13" ht="18" customHeight="1" x14ac:dyDescent="0.15">
      <c r="A18" s="80"/>
      <c r="B18" s="85"/>
      <c r="C18" s="81"/>
      <c r="D18" s="85"/>
      <c r="E18" s="94"/>
      <c r="F18" s="86"/>
      <c r="G18" s="94"/>
      <c r="H18" s="86"/>
      <c r="I18" s="94"/>
      <c r="J18" s="86"/>
      <c r="K18" s="94"/>
      <c r="L18" s="86"/>
      <c r="M18" s="87"/>
    </row>
    <row r="19" spans="1:13" ht="18" customHeight="1" x14ac:dyDescent="0.15">
      <c r="A19" s="97" t="s">
        <v>140</v>
      </c>
      <c r="B19" s="85" t="s">
        <v>141</v>
      </c>
      <c r="C19" s="81"/>
      <c r="D19" s="85"/>
      <c r="E19" s="94"/>
      <c r="F19" s="86"/>
      <c r="G19" s="94"/>
      <c r="H19" s="86"/>
      <c r="I19" s="94"/>
      <c r="J19" s="86"/>
      <c r="K19" s="94"/>
      <c r="L19" s="86"/>
      <c r="M19" s="87"/>
    </row>
    <row r="20" spans="1:13" ht="18" customHeight="1" x14ac:dyDescent="0.15">
      <c r="A20" s="80" t="s">
        <v>106</v>
      </c>
      <c r="B20" s="85" t="s">
        <v>107</v>
      </c>
      <c r="C20" s="81">
        <v>2</v>
      </c>
      <c r="D20" s="85" t="s">
        <v>87</v>
      </c>
      <c r="E20" s="94"/>
      <c r="F20" s="86"/>
      <c r="G20" s="94"/>
      <c r="H20" s="86"/>
      <c r="I20" s="94"/>
      <c r="J20" s="86"/>
      <c r="K20" s="94"/>
      <c r="L20" s="86"/>
      <c r="M20" s="87"/>
    </row>
    <row r="21" spans="1:13" ht="18" customHeight="1" x14ac:dyDescent="0.15">
      <c r="A21" s="80" t="s">
        <v>108</v>
      </c>
      <c r="B21" s="85" t="s">
        <v>109</v>
      </c>
      <c r="C21" s="81">
        <v>2</v>
      </c>
      <c r="D21" s="85" t="s">
        <v>87</v>
      </c>
      <c r="E21" s="94"/>
      <c r="F21" s="86"/>
      <c r="G21" s="94"/>
      <c r="H21" s="86"/>
      <c r="I21" s="94"/>
      <c r="J21" s="86"/>
      <c r="K21" s="94"/>
      <c r="L21" s="86"/>
      <c r="M21" s="87"/>
    </row>
    <row r="22" spans="1:13" ht="18" customHeight="1" x14ac:dyDescent="0.15">
      <c r="A22" s="80"/>
      <c r="B22" s="85"/>
      <c r="C22" s="81"/>
      <c r="D22" s="85"/>
      <c r="E22" s="94"/>
      <c r="F22" s="86"/>
      <c r="G22" s="94"/>
      <c r="H22" s="86"/>
      <c r="I22" s="94"/>
      <c r="J22" s="86"/>
      <c r="K22" s="94"/>
      <c r="L22" s="86"/>
      <c r="M22" s="87"/>
    </row>
    <row r="23" spans="1:13" ht="18" customHeight="1" x14ac:dyDescent="0.15">
      <c r="A23" s="97" t="s">
        <v>142</v>
      </c>
      <c r="B23" s="85" t="s">
        <v>143</v>
      </c>
      <c r="C23" s="81"/>
      <c r="D23" s="85"/>
      <c r="E23" s="94"/>
      <c r="F23" s="86"/>
      <c r="G23" s="94"/>
      <c r="H23" s="86"/>
      <c r="I23" s="94"/>
      <c r="J23" s="86"/>
      <c r="K23" s="94"/>
      <c r="L23" s="86"/>
      <c r="M23" s="87"/>
    </row>
    <row r="24" spans="1:13" ht="18" customHeight="1" x14ac:dyDescent="0.15">
      <c r="A24" s="80" t="s">
        <v>110</v>
      </c>
      <c r="B24" s="85" t="s">
        <v>111</v>
      </c>
      <c r="C24" s="81">
        <v>15.79</v>
      </c>
      <c r="D24" s="85" t="s">
        <v>85</v>
      </c>
      <c r="E24" s="94"/>
      <c r="F24" s="86"/>
      <c r="G24" s="94"/>
      <c r="H24" s="86"/>
      <c r="I24" s="94"/>
      <c r="J24" s="86"/>
      <c r="K24" s="94"/>
      <c r="L24" s="86"/>
      <c r="M24" s="87"/>
    </row>
    <row r="25" spans="1:13" ht="18" customHeight="1" x14ac:dyDescent="0.15">
      <c r="A25" s="80" t="s">
        <v>112</v>
      </c>
      <c r="B25" s="85" t="s">
        <v>113</v>
      </c>
      <c r="C25" s="81">
        <v>15.79</v>
      </c>
      <c r="D25" s="85" t="s">
        <v>85</v>
      </c>
      <c r="E25" s="94"/>
      <c r="F25" s="86"/>
      <c r="G25" s="94"/>
      <c r="H25" s="86"/>
      <c r="I25" s="94"/>
      <c r="J25" s="86"/>
      <c r="K25" s="94"/>
      <c r="L25" s="86"/>
      <c r="M25" s="87"/>
    </row>
    <row r="26" spans="1:13" ht="18" customHeight="1" x14ac:dyDescent="0.15">
      <c r="A26" s="80" t="s">
        <v>83</v>
      </c>
      <c r="B26" s="85" t="s">
        <v>144</v>
      </c>
      <c r="C26" s="81">
        <v>0.31</v>
      </c>
      <c r="D26" s="85" t="s">
        <v>82</v>
      </c>
      <c r="E26" s="94"/>
      <c r="F26" s="86"/>
      <c r="G26" s="94"/>
      <c r="H26" s="86"/>
      <c r="I26" s="94"/>
      <c r="J26" s="86"/>
      <c r="K26" s="94"/>
      <c r="L26" s="86"/>
      <c r="M26" s="87"/>
    </row>
    <row r="27" spans="1:13" ht="18" customHeight="1" x14ac:dyDescent="0.15">
      <c r="A27" s="80" t="s">
        <v>114</v>
      </c>
      <c r="B27" s="85" t="s">
        <v>115</v>
      </c>
      <c r="C27" s="81">
        <v>0.35</v>
      </c>
      <c r="D27" s="85" t="s">
        <v>116</v>
      </c>
      <c r="E27" s="94"/>
      <c r="F27" s="86"/>
      <c r="G27" s="94"/>
      <c r="H27" s="86"/>
      <c r="I27" s="94"/>
      <c r="J27" s="86"/>
      <c r="K27" s="94"/>
      <c r="L27" s="86"/>
      <c r="M27" s="87"/>
    </row>
    <row r="28" spans="1:13" ht="18" customHeight="1" x14ac:dyDescent="0.15">
      <c r="A28" s="80" t="s">
        <v>117</v>
      </c>
      <c r="B28" s="85" t="s">
        <v>118</v>
      </c>
      <c r="C28" s="81">
        <v>15.79</v>
      </c>
      <c r="D28" s="85" t="s">
        <v>85</v>
      </c>
      <c r="E28" s="94"/>
      <c r="F28" s="86"/>
      <c r="G28" s="94"/>
      <c r="H28" s="86"/>
      <c r="I28" s="94"/>
      <c r="J28" s="86"/>
      <c r="K28" s="94"/>
      <c r="L28" s="86"/>
      <c r="M28" s="87"/>
    </row>
    <row r="29" spans="1:13" ht="18" customHeight="1" x14ac:dyDescent="0.15">
      <c r="A29" s="80" t="s">
        <v>119</v>
      </c>
      <c r="B29" s="85" t="s">
        <v>120</v>
      </c>
      <c r="C29" s="81">
        <v>15.79</v>
      </c>
      <c r="D29" s="85" t="s">
        <v>85</v>
      </c>
      <c r="E29" s="94"/>
      <c r="F29" s="86"/>
      <c r="G29" s="94"/>
      <c r="H29" s="86"/>
      <c r="I29" s="94"/>
      <c r="J29" s="86"/>
      <c r="K29" s="94"/>
      <c r="L29" s="86"/>
      <c r="M29" s="87"/>
    </row>
    <row r="30" spans="1:13" ht="18" customHeight="1" x14ac:dyDescent="0.15">
      <c r="A30" s="80" t="s">
        <v>121</v>
      </c>
      <c r="B30" s="85" t="s">
        <v>122</v>
      </c>
      <c r="C30" s="81">
        <v>15.79</v>
      </c>
      <c r="D30" s="85" t="s">
        <v>85</v>
      </c>
      <c r="E30" s="94"/>
      <c r="F30" s="86"/>
      <c r="G30" s="94"/>
      <c r="H30" s="86"/>
      <c r="I30" s="94"/>
      <c r="J30" s="86"/>
      <c r="K30" s="94"/>
      <c r="L30" s="86"/>
      <c r="M30" s="87"/>
    </row>
    <row r="31" spans="1:13" ht="18" customHeight="1" x14ac:dyDescent="0.15">
      <c r="A31" s="80" t="s">
        <v>84</v>
      </c>
      <c r="B31" s="85" t="s">
        <v>145</v>
      </c>
      <c r="C31" s="81">
        <v>0.14000000000000001</v>
      </c>
      <c r="D31" s="85" t="s">
        <v>82</v>
      </c>
      <c r="E31" s="94"/>
      <c r="F31" s="86"/>
      <c r="G31" s="94"/>
      <c r="H31" s="86"/>
      <c r="I31" s="94"/>
      <c r="J31" s="86"/>
      <c r="K31" s="94"/>
      <c r="L31" s="86"/>
      <c r="M31" s="87"/>
    </row>
    <row r="32" spans="1:13" ht="18" customHeight="1" x14ac:dyDescent="0.15">
      <c r="A32" s="80"/>
      <c r="B32" s="85"/>
      <c r="C32" s="81"/>
      <c r="D32" s="85"/>
      <c r="E32" s="94"/>
      <c r="F32" s="86"/>
      <c r="G32" s="94"/>
      <c r="H32" s="86"/>
      <c r="I32" s="94"/>
      <c r="J32" s="86"/>
      <c r="K32" s="94"/>
      <c r="L32" s="86"/>
      <c r="M32" s="87"/>
    </row>
    <row r="33" spans="1:13" ht="18" customHeight="1" x14ac:dyDescent="0.15">
      <c r="A33" s="97" t="s">
        <v>146</v>
      </c>
      <c r="B33" s="85" t="s">
        <v>147</v>
      </c>
      <c r="C33" s="81"/>
      <c r="D33" s="85"/>
      <c r="E33" s="94"/>
      <c r="F33" s="86"/>
      <c r="G33" s="94"/>
      <c r="H33" s="86"/>
      <c r="I33" s="94"/>
      <c r="J33" s="86"/>
      <c r="K33" s="94"/>
      <c r="L33" s="86"/>
      <c r="M33" s="87"/>
    </row>
    <row r="34" spans="1:13" ht="18" customHeight="1" x14ac:dyDescent="0.15">
      <c r="A34" s="80" t="s">
        <v>123</v>
      </c>
      <c r="B34" s="85" t="s">
        <v>124</v>
      </c>
      <c r="C34" s="81">
        <v>4</v>
      </c>
      <c r="D34" s="85" t="s">
        <v>89</v>
      </c>
      <c r="E34" s="94"/>
      <c r="F34" s="86"/>
      <c r="G34" s="94"/>
      <c r="H34" s="86"/>
      <c r="I34" s="94"/>
      <c r="J34" s="86"/>
      <c r="K34" s="94"/>
      <c r="L34" s="86"/>
      <c r="M34" s="87"/>
    </row>
    <row r="35" spans="1:13" ht="18" customHeight="1" x14ac:dyDescent="0.15">
      <c r="A35" s="80" t="s">
        <v>125</v>
      </c>
      <c r="B35" s="85" t="s">
        <v>126</v>
      </c>
      <c r="C35" s="81">
        <v>0.56000000000000005</v>
      </c>
      <c r="D35" s="85" t="s">
        <v>85</v>
      </c>
      <c r="E35" s="94"/>
      <c r="F35" s="86"/>
      <c r="G35" s="94"/>
      <c r="H35" s="86"/>
      <c r="I35" s="94"/>
      <c r="J35" s="86"/>
      <c r="K35" s="94"/>
      <c r="L35" s="86"/>
      <c r="M35" s="87"/>
    </row>
    <row r="36" spans="1:13" ht="18" customHeight="1" x14ac:dyDescent="0.15">
      <c r="A36" s="80" t="s">
        <v>127</v>
      </c>
      <c r="B36" s="85"/>
      <c r="C36" s="81">
        <v>0.56000000000000005</v>
      </c>
      <c r="D36" s="85" t="s">
        <v>85</v>
      </c>
      <c r="E36" s="94"/>
      <c r="F36" s="86"/>
      <c r="G36" s="94"/>
      <c r="H36" s="86"/>
      <c r="I36" s="94"/>
      <c r="J36" s="86"/>
      <c r="K36" s="94"/>
      <c r="L36" s="86"/>
      <c r="M36" s="87"/>
    </row>
    <row r="37" spans="1:13" ht="18" customHeight="1" x14ac:dyDescent="0.15">
      <c r="A37" s="80" t="s">
        <v>128</v>
      </c>
      <c r="B37" s="85" t="s">
        <v>129</v>
      </c>
      <c r="C37" s="81">
        <v>0.16</v>
      </c>
      <c r="D37" s="85" t="s">
        <v>130</v>
      </c>
      <c r="E37" s="94"/>
      <c r="F37" s="86"/>
      <c r="G37" s="94"/>
      <c r="H37" s="86"/>
      <c r="I37" s="94"/>
      <c r="J37" s="86"/>
      <c r="K37" s="94"/>
      <c r="L37" s="86"/>
      <c r="M37" s="87"/>
    </row>
    <row r="38" spans="1:13" ht="18" customHeight="1" x14ac:dyDescent="0.15">
      <c r="A38" s="80" t="s">
        <v>131</v>
      </c>
      <c r="B38" s="85"/>
      <c r="C38" s="81">
        <v>0.25</v>
      </c>
      <c r="D38" s="85" t="s">
        <v>85</v>
      </c>
      <c r="E38" s="94"/>
      <c r="F38" s="86"/>
      <c r="G38" s="94"/>
      <c r="H38" s="86"/>
      <c r="I38" s="94"/>
      <c r="J38" s="86"/>
      <c r="K38" s="94"/>
      <c r="L38" s="86"/>
      <c r="M38" s="87"/>
    </row>
    <row r="39" spans="1:13" ht="18" customHeight="1" x14ac:dyDescent="0.15">
      <c r="A39" s="80"/>
      <c r="B39" s="85"/>
      <c r="C39" s="81"/>
      <c r="D39" s="85"/>
      <c r="E39" s="94"/>
      <c r="F39" s="86"/>
      <c r="G39" s="94"/>
      <c r="H39" s="86"/>
      <c r="I39" s="94"/>
      <c r="J39" s="86"/>
      <c r="K39" s="94"/>
      <c r="L39" s="86"/>
      <c r="M39" s="87"/>
    </row>
    <row r="40" spans="1:13" ht="18" customHeight="1" x14ac:dyDescent="0.15">
      <c r="A40" s="97" t="s">
        <v>148</v>
      </c>
      <c r="B40" s="85"/>
      <c r="C40" s="81"/>
      <c r="D40" s="85"/>
      <c r="E40" s="94"/>
      <c r="F40" s="86"/>
      <c r="G40" s="94"/>
      <c r="H40" s="86"/>
      <c r="I40" s="94"/>
      <c r="J40" s="86"/>
      <c r="K40" s="94"/>
      <c r="L40" s="86"/>
      <c r="M40" s="87"/>
    </row>
    <row r="41" spans="1:13" ht="18" customHeight="1" x14ac:dyDescent="0.15">
      <c r="A41" s="80" t="s">
        <v>149</v>
      </c>
      <c r="B41" s="85" t="s">
        <v>69</v>
      </c>
      <c r="C41" s="81">
        <v>0.42</v>
      </c>
      <c r="D41" s="85" t="s">
        <v>70</v>
      </c>
      <c r="E41" s="94"/>
      <c r="F41" s="86"/>
      <c r="G41" s="94"/>
      <c r="H41" s="86"/>
      <c r="I41" s="94"/>
      <c r="J41" s="86"/>
      <c r="K41" s="94"/>
      <c r="L41" s="86"/>
      <c r="M41" s="87"/>
    </row>
    <row r="42" spans="1:13" ht="18" customHeight="1" x14ac:dyDescent="0.15">
      <c r="A42" s="80"/>
      <c r="B42" s="85"/>
      <c r="C42" s="81"/>
      <c r="D42" s="85"/>
      <c r="E42" s="94"/>
      <c r="F42" s="86"/>
      <c r="G42" s="94"/>
      <c r="H42" s="86"/>
      <c r="I42" s="94"/>
      <c r="J42" s="86"/>
      <c r="K42" s="94"/>
      <c r="L42" s="86"/>
      <c r="M42" s="87"/>
    </row>
    <row r="43" spans="1:13" ht="18" customHeight="1" x14ac:dyDescent="0.15">
      <c r="A43" s="97" t="s">
        <v>150</v>
      </c>
      <c r="B43" s="85"/>
      <c r="C43" s="81"/>
      <c r="D43" s="85"/>
      <c r="E43" s="94"/>
      <c r="F43" s="86"/>
      <c r="G43" s="94"/>
      <c r="H43" s="86"/>
      <c r="I43" s="94"/>
      <c r="J43" s="86"/>
      <c r="K43" s="94"/>
      <c r="L43" s="86"/>
      <c r="M43" s="87"/>
    </row>
    <row r="44" spans="1:13" ht="18" customHeight="1" x14ac:dyDescent="0.15">
      <c r="A44" s="80" t="s">
        <v>71</v>
      </c>
      <c r="B44" s="85" t="s">
        <v>72</v>
      </c>
      <c r="C44" s="81">
        <v>0.42</v>
      </c>
      <c r="D44" s="85" t="s">
        <v>73</v>
      </c>
      <c r="E44" s="94"/>
      <c r="F44" s="86"/>
      <c r="G44" s="94"/>
      <c r="H44" s="86"/>
      <c r="I44" s="94"/>
      <c r="J44" s="86"/>
      <c r="K44" s="94"/>
      <c r="L44" s="86"/>
      <c r="M44" s="87"/>
    </row>
    <row r="45" spans="1:13" ht="18" customHeight="1" x14ac:dyDescent="0.15">
      <c r="A45" s="80" t="s">
        <v>74</v>
      </c>
      <c r="B45" s="85" t="s">
        <v>72</v>
      </c>
      <c r="C45" s="81">
        <v>0.32</v>
      </c>
      <c r="D45" s="85" t="s">
        <v>75</v>
      </c>
      <c r="E45" s="94"/>
      <c r="F45" s="86"/>
      <c r="G45" s="94"/>
      <c r="H45" s="86"/>
      <c r="I45" s="94"/>
      <c r="J45" s="86"/>
      <c r="K45" s="94"/>
      <c r="L45" s="86"/>
      <c r="M45" s="87"/>
    </row>
    <row r="46" spans="1:13" ht="18" customHeight="1" x14ac:dyDescent="0.15">
      <c r="A46" s="80"/>
      <c r="B46" s="85"/>
      <c r="C46" s="81"/>
      <c r="D46" s="85"/>
      <c r="E46" s="94"/>
      <c r="F46" s="86"/>
      <c r="G46" s="94"/>
      <c r="H46" s="86"/>
      <c r="I46" s="94"/>
      <c r="J46" s="86"/>
      <c r="K46" s="94"/>
      <c r="L46" s="86"/>
      <c r="M46" s="87"/>
    </row>
    <row r="47" spans="1:13" ht="18" customHeight="1" x14ac:dyDescent="0.15">
      <c r="A47" s="97" t="s">
        <v>151</v>
      </c>
      <c r="B47" s="85" t="s">
        <v>152</v>
      </c>
      <c r="C47" s="81"/>
      <c r="D47" s="85"/>
      <c r="E47" s="94"/>
      <c r="F47" s="86"/>
      <c r="G47" s="94"/>
      <c r="H47" s="86"/>
      <c r="I47" s="94"/>
      <c r="J47" s="86"/>
      <c r="K47" s="94"/>
      <c r="L47" s="86"/>
      <c r="M47" s="87"/>
    </row>
    <row r="48" spans="1:13" ht="18" customHeight="1" x14ac:dyDescent="0.15">
      <c r="A48" s="97" t="s">
        <v>139</v>
      </c>
      <c r="B48" s="85"/>
      <c r="C48" s="81"/>
      <c r="D48" s="85"/>
      <c r="E48" s="94"/>
      <c r="F48" s="86"/>
      <c r="G48" s="94"/>
      <c r="H48" s="86"/>
      <c r="I48" s="94"/>
      <c r="J48" s="86"/>
      <c r="K48" s="94"/>
      <c r="L48" s="86"/>
      <c r="M48" s="87"/>
    </row>
    <row r="49" spans="1:13" ht="18" customHeight="1" x14ac:dyDescent="0.15">
      <c r="A49" s="80" t="s">
        <v>91</v>
      </c>
      <c r="B49" s="85" t="s">
        <v>92</v>
      </c>
      <c r="C49" s="81">
        <v>6.58</v>
      </c>
      <c r="D49" s="85" t="s">
        <v>85</v>
      </c>
      <c r="E49" s="94"/>
      <c r="F49" s="86"/>
      <c r="G49" s="94"/>
      <c r="H49" s="86"/>
      <c r="I49" s="94"/>
      <c r="J49" s="86"/>
      <c r="K49" s="94"/>
      <c r="L49" s="86"/>
      <c r="M49" s="87"/>
    </row>
    <row r="50" spans="1:13" ht="18" customHeight="1" x14ac:dyDescent="0.15">
      <c r="A50" s="80" t="s">
        <v>93</v>
      </c>
      <c r="B50" s="85" t="s">
        <v>94</v>
      </c>
      <c r="C50" s="81">
        <v>3.29</v>
      </c>
      <c r="D50" s="85" t="s">
        <v>85</v>
      </c>
      <c r="E50" s="94"/>
      <c r="F50" s="86"/>
      <c r="G50" s="94"/>
      <c r="H50" s="86"/>
      <c r="I50" s="94"/>
      <c r="J50" s="86"/>
      <c r="K50" s="94"/>
      <c r="L50" s="86"/>
      <c r="M50" s="87"/>
    </row>
    <row r="51" spans="1:13" ht="18" customHeight="1" x14ac:dyDescent="0.15">
      <c r="A51" s="80" t="s">
        <v>101</v>
      </c>
      <c r="B51" s="85" t="s">
        <v>102</v>
      </c>
      <c r="C51" s="81">
        <v>57.68</v>
      </c>
      <c r="D51" s="85" t="s">
        <v>85</v>
      </c>
      <c r="E51" s="94"/>
      <c r="F51" s="86"/>
      <c r="G51" s="94"/>
      <c r="H51" s="86"/>
      <c r="I51" s="94"/>
      <c r="J51" s="86"/>
      <c r="K51" s="94"/>
      <c r="L51" s="86"/>
      <c r="M51" s="87"/>
    </row>
    <row r="52" spans="1:13" ht="18" customHeight="1" x14ac:dyDescent="0.15">
      <c r="A52" s="80"/>
      <c r="B52" s="85"/>
      <c r="C52" s="81"/>
      <c r="D52" s="85"/>
      <c r="E52" s="94"/>
      <c r="F52" s="86"/>
      <c r="G52" s="94"/>
      <c r="H52" s="86"/>
      <c r="I52" s="94"/>
      <c r="J52" s="86"/>
      <c r="K52" s="94"/>
      <c r="L52" s="86"/>
      <c r="M52" s="87"/>
    </row>
    <row r="53" spans="1:13" ht="18" customHeight="1" x14ac:dyDescent="0.15">
      <c r="A53" s="97" t="s">
        <v>140</v>
      </c>
      <c r="B53" s="85" t="s">
        <v>153</v>
      </c>
      <c r="C53" s="81"/>
      <c r="D53" s="85"/>
      <c r="E53" s="94"/>
      <c r="F53" s="86"/>
      <c r="G53" s="94"/>
      <c r="H53" s="86"/>
      <c r="I53" s="94"/>
      <c r="J53" s="86"/>
      <c r="K53" s="94"/>
      <c r="L53" s="86"/>
      <c r="M53" s="87"/>
    </row>
    <row r="54" spans="1:13" ht="18" customHeight="1" x14ac:dyDescent="0.15">
      <c r="A54" s="80" t="s">
        <v>108</v>
      </c>
      <c r="B54" s="85" t="s">
        <v>109</v>
      </c>
      <c r="C54" s="81">
        <v>2</v>
      </c>
      <c r="D54" s="85" t="s">
        <v>87</v>
      </c>
      <c r="E54" s="94"/>
      <c r="F54" s="86"/>
      <c r="G54" s="94"/>
      <c r="H54" s="86"/>
      <c r="I54" s="94"/>
      <c r="J54" s="86"/>
      <c r="K54" s="94"/>
      <c r="L54" s="86"/>
      <c r="M54" s="87"/>
    </row>
    <row r="55" spans="1:13" ht="18" customHeight="1" x14ac:dyDescent="0.15">
      <c r="A55" s="80"/>
      <c r="B55" s="85"/>
      <c r="C55" s="81"/>
      <c r="D55" s="85"/>
      <c r="E55" s="94"/>
      <c r="F55" s="86"/>
      <c r="G55" s="94"/>
      <c r="H55" s="86"/>
      <c r="I55" s="94"/>
      <c r="J55" s="86"/>
      <c r="K55" s="94"/>
      <c r="L55" s="86"/>
      <c r="M55" s="87"/>
    </row>
    <row r="56" spans="1:13" ht="18" customHeight="1" x14ac:dyDescent="0.15">
      <c r="A56" s="97" t="s">
        <v>154</v>
      </c>
      <c r="B56" s="85"/>
      <c r="C56" s="81"/>
      <c r="D56" s="85"/>
      <c r="E56" s="94"/>
      <c r="F56" s="86"/>
      <c r="G56" s="94"/>
      <c r="H56" s="86"/>
      <c r="I56" s="94"/>
      <c r="J56" s="86"/>
      <c r="K56" s="94"/>
      <c r="L56" s="86"/>
      <c r="M56" s="87"/>
    </row>
    <row r="57" spans="1:13" ht="18" customHeight="1" x14ac:dyDescent="0.15">
      <c r="A57" s="80" t="s">
        <v>149</v>
      </c>
      <c r="B57" s="85" t="s">
        <v>69</v>
      </c>
      <c r="C57" s="81">
        <v>0.01</v>
      </c>
      <c r="D57" s="85" t="s">
        <v>70</v>
      </c>
      <c r="E57" s="94"/>
      <c r="F57" s="86"/>
      <c r="G57" s="94"/>
      <c r="H57" s="86"/>
      <c r="I57" s="94"/>
      <c r="J57" s="86"/>
      <c r="K57" s="94"/>
      <c r="L57" s="86"/>
      <c r="M57" s="87"/>
    </row>
    <row r="58" spans="1:13" ht="18" customHeight="1" x14ac:dyDescent="0.15">
      <c r="A58" s="80"/>
      <c r="B58" s="85"/>
      <c r="C58" s="81"/>
      <c r="D58" s="85"/>
      <c r="E58" s="94"/>
      <c r="F58" s="86"/>
      <c r="G58" s="94"/>
      <c r="H58" s="86"/>
      <c r="I58" s="94"/>
      <c r="J58" s="86"/>
      <c r="K58" s="94"/>
      <c r="L58" s="86"/>
      <c r="M58" s="87"/>
    </row>
    <row r="59" spans="1:13" ht="18" hidden="1" customHeight="1" x14ac:dyDescent="0.15">
      <c r="A59" s="97"/>
      <c r="B59" s="85"/>
      <c r="C59" s="81"/>
      <c r="D59" s="85"/>
      <c r="E59" s="94"/>
      <c r="F59" s="86"/>
      <c r="G59" s="94"/>
      <c r="H59" s="86"/>
      <c r="I59" s="94"/>
      <c r="J59" s="86"/>
      <c r="K59" s="94"/>
      <c r="L59" s="86"/>
      <c r="M59" s="87"/>
    </row>
    <row r="60" spans="1:13" ht="18" hidden="1" customHeight="1" x14ac:dyDescent="0.15">
      <c r="A60" s="80"/>
      <c r="B60" s="85"/>
      <c r="C60" s="81"/>
      <c r="D60" s="85"/>
      <c r="E60" s="94"/>
      <c r="F60" s="86"/>
      <c r="G60" s="94"/>
      <c r="H60" s="86"/>
      <c r="I60" s="94"/>
      <c r="J60" s="86"/>
      <c r="K60" s="94"/>
      <c r="L60" s="86"/>
      <c r="M60" s="87"/>
    </row>
    <row r="61" spans="1:13" ht="18" hidden="1" customHeight="1" x14ac:dyDescent="0.15">
      <c r="A61" s="80"/>
      <c r="B61" s="85"/>
      <c r="C61" s="81"/>
      <c r="D61" s="85"/>
      <c r="E61" s="94"/>
      <c r="F61" s="86"/>
      <c r="G61" s="94"/>
      <c r="H61" s="86"/>
      <c r="I61" s="94"/>
      <c r="J61" s="86"/>
      <c r="K61" s="94"/>
      <c r="L61" s="86"/>
      <c r="M61" s="87"/>
    </row>
    <row r="62" spans="1:13" ht="18" customHeight="1" x14ac:dyDescent="0.15">
      <c r="A62" s="97" t="s">
        <v>155</v>
      </c>
      <c r="B62" s="85"/>
      <c r="C62" s="81"/>
      <c r="D62" s="85"/>
      <c r="E62" s="94"/>
      <c r="F62" s="86"/>
      <c r="G62" s="94"/>
      <c r="H62" s="86"/>
      <c r="I62" s="94"/>
      <c r="J62" s="86"/>
      <c r="K62" s="94"/>
      <c r="L62" s="86"/>
      <c r="M62" s="87"/>
    </row>
    <row r="63" spans="1:13" ht="18" customHeight="1" x14ac:dyDescent="0.15">
      <c r="A63" s="80" t="s">
        <v>78</v>
      </c>
      <c r="B63" s="85" t="s">
        <v>79</v>
      </c>
      <c r="C63" s="81">
        <v>0.32</v>
      </c>
      <c r="D63" s="85" t="s">
        <v>75</v>
      </c>
      <c r="E63" s="94"/>
      <c r="F63" s="86"/>
      <c r="G63" s="94"/>
      <c r="H63" s="86"/>
      <c r="I63" s="94"/>
      <c r="J63" s="86"/>
      <c r="K63" s="94"/>
      <c r="L63" s="86"/>
      <c r="M63" s="87"/>
    </row>
    <row r="64" spans="1:13" ht="18" customHeight="1" x14ac:dyDescent="0.15">
      <c r="A64" s="80" t="s">
        <v>80</v>
      </c>
      <c r="B64" s="85" t="s">
        <v>81</v>
      </c>
      <c r="C64" s="81">
        <v>0.32</v>
      </c>
      <c r="D64" s="85" t="s">
        <v>75</v>
      </c>
      <c r="E64" s="94"/>
      <c r="F64" s="86"/>
      <c r="G64" s="94"/>
      <c r="H64" s="86"/>
      <c r="I64" s="94"/>
      <c r="J64" s="86"/>
      <c r="K64" s="94"/>
      <c r="L64" s="86"/>
      <c r="M64" s="87"/>
    </row>
    <row r="65" spans="1:14" ht="18" customHeight="1" x14ac:dyDescent="0.15">
      <c r="A65" s="80" t="s">
        <v>76</v>
      </c>
      <c r="B65" s="85" t="s">
        <v>77</v>
      </c>
      <c r="C65" s="81">
        <v>0.32</v>
      </c>
      <c r="D65" s="85" t="s">
        <v>75</v>
      </c>
      <c r="E65" s="94"/>
      <c r="F65" s="86"/>
      <c r="G65" s="94"/>
      <c r="H65" s="86"/>
      <c r="I65" s="94"/>
      <c r="J65" s="86"/>
      <c r="K65" s="94"/>
      <c r="L65" s="86"/>
      <c r="M65" s="87"/>
    </row>
    <row r="66" spans="1:14" ht="18" customHeight="1" x14ac:dyDescent="0.15">
      <c r="A66" s="80"/>
      <c r="B66" s="85"/>
      <c r="C66" s="81"/>
      <c r="D66" s="85"/>
      <c r="E66" s="94"/>
      <c r="F66" s="86"/>
      <c r="G66" s="94"/>
      <c r="H66" s="86"/>
      <c r="I66" s="94"/>
      <c r="J66" s="86"/>
      <c r="K66" s="94"/>
      <c r="L66" s="86"/>
      <c r="M66" s="87"/>
    </row>
    <row r="67" spans="1:14" ht="18" customHeight="1" x14ac:dyDescent="0.15">
      <c r="A67" s="97" t="s">
        <v>158</v>
      </c>
      <c r="B67" s="85" t="s">
        <v>156</v>
      </c>
      <c r="C67" s="81"/>
      <c r="D67" s="85"/>
      <c r="E67" s="94"/>
      <c r="F67" s="86"/>
      <c r="G67" s="94"/>
      <c r="H67" s="86"/>
      <c r="I67" s="94"/>
      <c r="J67" s="86"/>
      <c r="K67" s="94"/>
      <c r="L67" s="86"/>
      <c r="M67" s="87"/>
    </row>
    <row r="68" spans="1:14" ht="18" customHeight="1" thickBot="1" x14ac:dyDescent="0.2">
      <c r="A68" s="99" t="s">
        <v>132</v>
      </c>
      <c r="B68" s="85" t="s">
        <v>133</v>
      </c>
      <c r="C68" s="100">
        <v>15</v>
      </c>
      <c r="D68" s="85" t="s">
        <v>134</v>
      </c>
      <c r="E68" s="95"/>
      <c r="F68" s="91"/>
      <c r="G68" s="101"/>
      <c r="H68" s="102"/>
      <c r="I68" s="101"/>
      <c r="J68" s="102"/>
      <c r="K68" s="94"/>
      <c r="L68" s="91"/>
      <c r="M68" s="103"/>
      <c r="N68" s="98"/>
    </row>
    <row r="69" spans="1:14" ht="18" customHeight="1" thickBot="1" x14ac:dyDescent="0.2">
      <c r="A69" s="88" t="s">
        <v>157</v>
      </c>
      <c r="B69" s="89"/>
      <c r="C69" s="90">
        <v>1</v>
      </c>
      <c r="D69" s="89" t="s">
        <v>90</v>
      </c>
      <c r="E69" s="95"/>
      <c r="F69" s="91"/>
      <c r="G69" s="95"/>
      <c r="H69" s="91"/>
      <c r="I69" s="95"/>
      <c r="J69" s="91"/>
      <c r="K69" s="95"/>
      <c r="L69" s="91"/>
      <c r="M69" s="92"/>
    </row>
  </sheetData>
  <mergeCells count="12">
    <mergeCell ref="N3:Q3"/>
    <mergeCell ref="M3:M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4" type="noConversion"/>
  <pageMargins left="0.74803149606299213" right="0.19685039370078741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원가계산서</vt:lpstr>
      <vt:lpstr>내역서</vt:lpstr>
      <vt:lpstr>원가계산서!Print_Area</vt:lpstr>
    </vt:vector>
  </TitlesOfParts>
  <Company>ComDr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아리</dc:creator>
  <cp:lastModifiedBy>User</cp:lastModifiedBy>
  <cp:lastPrinted>2026-02-13T00:34:09Z</cp:lastPrinted>
  <dcterms:created xsi:type="dcterms:W3CDTF">2006-01-20T07:10:45Z</dcterms:created>
  <dcterms:modified xsi:type="dcterms:W3CDTF">2026-08-21T01:42:59Z</dcterms:modified>
</cp:coreProperties>
</file>