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본입력" sheetId="1" state="visible" r:id="rId1"/>
    <sheet xmlns:r="http://schemas.openxmlformats.org/officeDocument/2006/relationships" name="착공계" sheetId="2" state="visible" r:id="rId2"/>
    <sheet xmlns:r="http://schemas.openxmlformats.org/officeDocument/2006/relationships" name="직접시공계획서" sheetId="3" state="visible" r:id="rId3"/>
    <sheet xmlns:r="http://schemas.openxmlformats.org/officeDocument/2006/relationships" name="계획서표지" sheetId="4" state="visible" r:id="rId4"/>
    <sheet xmlns:r="http://schemas.openxmlformats.org/officeDocument/2006/relationships" name="안전관리계획" sheetId="5" state="visible" r:id="rId5"/>
    <sheet xmlns:r="http://schemas.openxmlformats.org/officeDocument/2006/relationships" name="안전관리비계획" sheetId="6" state="visible" r:id="rId6"/>
    <sheet xmlns:r="http://schemas.openxmlformats.org/officeDocument/2006/relationships" name="품질관리계획" sheetId="7" state="visible" r:id="rId7"/>
    <sheet xmlns:r="http://schemas.openxmlformats.org/officeDocument/2006/relationships" name="시험계획" sheetId="8" state="visible" r:id="rId8"/>
    <sheet xmlns:r="http://schemas.openxmlformats.org/officeDocument/2006/relationships" name="환경관리계획" sheetId="9" state="visible" r:id="rId9"/>
    <sheet xmlns:r="http://schemas.openxmlformats.org/officeDocument/2006/relationships" name="안전관리비정산" sheetId="10" state="visible" r:id="rId10"/>
    <sheet xmlns:r="http://schemas.openxmlformats.org/officeDocument/2006/relationships" name="안전사진" sheetId="11" state="visible" r:id="rId11"/>
    <sheet xmlns:r="http://schemas.openxmlformats.org/officeDocument/2006/relationships" name="환경보전비정산" sheetId="12" state="visible" r:id="rId12"/>
    <sheet xmlns:r="http://schemas.openxmlformats.org/officeDocument/2006/relationships" name="환경사진" sheetId="13" state="visible" r:id="rId13"/>
    <sheet xmlns:r="http://schemas.openxmlformats.org/officeDocument/2006/relationships" name="예시-기본입력" sheetId="14" state="visible" r:id="rId14"/>
    <sheet xmlns:r="http://schemas.openxmlformats.org/officeDocument/2006/relationships" name="예시-착공계" sheetId="15" state="visible" r:id="rId15"/>
    <sheet xmlns:r="http://schemas.openxmlformats.org/officeDocument/2006/relationships" name="예시-직접시공계획서" sheetId="16" state="visible" r:id="rId16"/>
    <sheet xmlns:r="http://schemas.openxmlformats.org/officeDocument/2006/relationships" name="예시-안전관리비계획" sheetId="17" state="visible" r:id="rId17"/>
    <sheet xmlns:r="http://schemas.openxmlformats.org/officeDocument/2006/relationships" name="예시-시험계획" sheetId="18" state="visible" r:id="rId18"/>
    <sheet xmlns:r="http://schemas.openxmlformats.org/officeDocument/2006/relationships" name="예시-안전관리비정산" sheetId="19" state="visible" r:id="rId19"/>
    <sheet xmlns:r="http://schemas.openxmlformats.org/officeDocument/2006/relationships" name="예시-안전사진" sheetId="20" state="visible" r:id="rId20"/>
    <sheet xmlns:r="http://schemas.openxmlformats.org/officeDocument/2006/relationships" name="예시-환경보전비정산" sheetId="21" state="visible" r:id="rId21"/>
    <sheet xmlns:r="http://schemas.openxmlformats.org/officeDocument/2006/relationships" name="예시-환경사진" sheetId="22" state="visible" r:id="rId22"/>
  </sheets>
  <definedNames>
    <definedName name="_xlnm.Print_Area" localSheetId="0">'기본입력'!$A$1:$L$33</definedName>
    <definedName name="_xlnm.Print_Area" localSheetId="1">'착공계'!$A$1:$L$103</definedName>
    <definedName name="_xlnm.Print_Area" localSheetId="2">'직접시공계획서'!$A$1:$L$37</definedName>
    <definedName name="_xlnm.Print_Area" localSheetId="3">'계획서표지'!$A$1:$L$13</definedName>
    <definedName name="_xlnm.Print_Area" localSheetId="4">'안전관리계획'!$A$1:$L$174</definedName>
    <definedName name="_xlnm.Print_Area" localSheetId="5">'안전관리비계획'!$A$1:$L$122</definedName>
    <definedName name="_xlnm.Print_Area" localSheetId="6">'품질관리계획'!$A$1:$L$73</definedName>
    <definedName name="_xlnm.Print_Area" localSheetId="7">'시험계획'!$A$1:$I$67</definedName>
    <definedName name="_xlnm.Print_Area" localSheetId="8">'환경관리계획'!$A$1:$L$134</definedName>
    <definedName name="_xlnm.Print_Area" localSheetId="9">'안전관리비정산'!$A$1:$L$82</definedName>
    <definedName name="_xlnm.Print_Area" localSheetId="10">'안전사진'!$A$1:$L$111</definedName>
    <definedName name="_xlnm.Print_Area" localSheetId="11">'환경보전비정산'!$A$1:$L$62</definedName>
    <definedName name="_xlnm.Print_Area" localSheetId="12">'환경사진'!$A$1:$L$69</definedName>
    <definedName name="_xlnm.Print_Area" localSheetId="13">'예시-기본입력'!$A$1:$L$33</definedName>
    <definedName name="_xlnm.Print_Area" localSheetId="14">'예시-착공계'!$A$1:$L$103</definedName>
    <definedName name="_xlnm.Print_Area" localSheetId="15">'예시-직접시공계획서'!$A$1:$L$37</definedName>
    <definedName name="_xlnm.Print_Area" localSheetId="16">'예시-안전관리비계획'!$A$1:$L$122</definedName>
    <definedName name="_xlnm.Print_Area" localSheetId="17">'예시-시험계획'!$A$1:$I$67</definedName>
    <definedName name="_xlnm.Print_Area" localSheetId="18">'예시-안전관리비정산'!$A$1:$L$82</definedName>
    <definedName name="_xlnm.Print_Area" localSheetId="19">'예시-안전사진'!$A$1:$L$111</definedName>
    <definedName name="_xlnm.Print_Area" localSheetId="20">'예시-환경보전비정산'!$A$1:$L$62</definedName>
    <definedName name="_xlnm.Print_Area" localSheetId="21">'예시-환경사진'!$A$1:$L$69</definedName>
  </definedNames>
  <calcPr calcId="124519" fullCalcOnLoad="1"/>
</workbook>
</file>

<file path=xl/styles.xml><?xml version="1.0" encoding="utf-8"?>
<styleSheet xmlns="http://schemas.openxmlformats.org/spreadsheetml/2006/main">
  <numFmts count="19">
    <numFmt numFmtId="164" formatCode="#,##0;[Red]-#,##0;&quot;&quot;"/>
    <numFmt numFmtId="165" formatCode="[DBNum4][$-412]&quot;일금 &quot;General&quot;원정&quot;;;&quot;&quot;"/>
    <numFmt numFmtId="166" formatCode="yyyy. m. d."/>
    <numFmt numFmtId="167" formatCode="#,##0&quot;일&quot;;;&quot;&quot;"/>
    <numFmt numFmtId="168" formatCode="&quot;서류 날짜 : &quot;yyyy&quot;. &quot;m&quot;. &quot;d&quot;.&quot;;;&quot;&quot;"/>
    <numFmt numFmtId="169" formatCode="&quot;(₩&quot;#,##0&quot;)&quot;;;&quot;&quot;"/>
    <numFmt numFmtId="170" formatCode="yyyy&quot;년 &quot;m&quot;월 &quot;d&quot;일&quot;"/>
    <numFmt numFmtId="171" formatCode="#,##0&quot; 원&quot;"/>
    <numFmt numFmtId="172" formatCode="#,##0&quot;명&quot;;;&quot;&quot;"/>
    <numFmt numFmtId="173" formatCode="#,##0;[Red]-#,##0;0"/>
    <numFmt numFmtId="174" formatCode="yyyy&quot;. &quot;m&quot;.&quot;"/>
    <numFmt numFmtId="175" formatCode="0.00%;[Red]-0.00%;&quot;&quot;"/>
    <numFmt numFmtId="176" formatCode="#,##0.##"/>
    <numFmt numFmtId="177" formatCode="#,##0.##;;&quot;&quot;"/>
    <numFmt numFmtId="178" formatCode="#,##0&quot;회&quot;;;&quot;&quot;"/>
    <numFmt numFmtId="179" formatCode="#,##0&quot;회&quot;"/>
    <numFmt numFmtId="180" formatCode="0%&quot; 이상&quot;;;&quot;기준 없음(공정률 50% 미만)&quot;"/>
    <numFmt numFmtId="181" formatCode="m&quot;/&quot;d"/>
    <numFmt numFmtId="182" formatCode="yyyy-mm-dd"/>
  </numFmts>
  <fonts count="49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8"/>
    </font>
    <font>
      <name val="맑은 고딕"/>
      <color rgb="00374151"/>
      <sz val="9"/>
    </font>
    <font>
      <name val="맑은 고딕"/>
      <b val="1"/>
      <color rgb="00111827"/>
      <sz val="11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1F2937"/>
      <sz val="9.5"/>
    </font>
    <font>
      <name val="맑은 고딕"/>
      <b val="1"/>
      <color rgb="001F2937"/>
      <sz val="9"/>
    </font>
    <font>
      <name val="맑은 고딕"/>
      <b val="1"/>
      <color rgb="001F2937"/>
      <sz val="9.5"/>
    </font>
    <font>
      <name val="맑은 고딕"/>
      <color rgb="001F2937"/>
      <sz val="10"/>
    </font>
    <font>
      <name val="맑은 고딕"/>
      <color rgb="001F2937"/>
      <sz val="9"/>
    </font>
    <font>
      <name val="맑은 고딕"/>
      <color rgb="00000000"/>
      <sz val="9.5"/>
    </font>
    <font>
      <name val="맑은 고딕"/>
      <b val="1"/>
      <color rgb="00111827"/>
      <sz val="26"/>
    </font>
    <font>
      <name val="맑은 고딕"/>
      <b val="1"/>
      <color rgb="001F2937"/>
      <sz val="11.5"/>
    </font>
    <font>
      <name val="맑은 고딕"/>
      <color rgb="001F2937"/>
      <sz val="11.5"/>
    </font>
    <font>
      <name val="맑은 고딕"/>
      <color rgb="001F2937"/>
      <sz val="11"/>
    </font>
    <font>
      <name val="맑은 고딕"/>
      <color rgb="001F2937"/>
      <sz val="10.5"/>
    </font>
    <font>
      <name val="맑은 고딕"/>
      <color rgb="001F2937"/>
      <sz val="12.5"/>
    </font>
    <font>
      <name val="맑은 고딕"/>
      <color rgb="001F2937"/>
      <sz val="12"/>
    </font>
    <font>
      <name val="맑은 고딕"/>
      <b val="1"/>
      <color rgb="001F2937"/>
      <sz val="11"/>
    </font>
    <font>
      <name val="맑은 고딕"/>
      <b val="1"/>
      <color rgb="001F2937"/>
      <sz val="15"/>
    </font>
    <font>
      <name val="맑은 고딕"/>
      <b val="1"/>
      <color rgb="00111827"/>
      <sz val="24"/>
    </font>
    <font>
      <name val="맑은 고딕"/>
      <color rgb="00000000"/>
      <sz val="11"/>
    </font>
    <font>
      <name val="맑은 고딕"/>
      <color rgb="001F2937"/>
      <sz val="8.5"/>
    </font>
    <font>
      <name val="맑은 고딕"/>
      <b val="1"/>
      <color rgb="00111827"/>
      <sz val="17"/>
    </font>
    <font>
      <name val="맑은 고딕"/>
      <b val="1"/>
      <color rgb="001F2937"/>
      <sz val="8"/>
    </font>
    <font>
      <name val="맑은 고딕"/>
      <color rgb="00000000"/>
      <sz val="9"/>
    </font>
    <font>
      <name val="맑은 고딕"/>
      <color rgb="001F2937"/>
      <sz val="8"/>
    </font>
    <font>
      <name val="맑은 고딕"/>
      <b val="1"/>
      <color rgb="001F2937"/>
      <sz val="8.5"/>
    </font>
    <font>
      <name val="맑은 고딕"/>
      <b val="1"/>
      <color rgb="001F2937"/>
      <sz val="13"/>
    </font>
    <font>
      <name val="맑은 고딕"/>
      <b val="1"/>
      <color rgb="001F2937"/>
      <sz val="17"/>
    </font>
    <font>
      <name val="맑은 고딕"/>
      <b val="1"/>
      <color rgb="001F2937"/>
      <sz val="14"/>
    </font>
    <font>
      <name val="맑은 고딕"/>
      <color rgb="001F2937"/>
      <sz val="15"/>
    </font>
    <font>
      <name val="맑은 고딕"/>
      <b val="1"/>
      <color rgb="001F2937"/>
      <sz val="18"/>
    </font>
    <font>
      <name val="맑은 고딕"/>
      <b val="1"/>
      <color rgb="001F2937"/>
      <sz val="16"/>
    </font>
    <font>
      <name val="맑은 고딕"/>
      <b val="1"/>
      <color rgb="00111827"/>
      <sz val="28"/>
    </font>
    <font>
      <name val="맑은 고딕"/>
      <b val="1"/>
      <color rgb="00111827"/>
      <sz val="14"/>
    </font>
    <font>
      <name val="맑은 고딕"/>
      <b val="1"/>
      <color rgb="00111827"/>
      <sz val="11.5"/>
    </font>
    <font>
      <name val="맑은 고딕"/>
      <b val="1"/>
      <color rgb="00111827"/>
      <sz val="16"/>
    </font>
    <font>
      <name val="맑은 고딕"/>
      <b val="1"/>
      <color rgb="00111827"/>
      <sz val="13"/>
    </font>
    <font>
      <name val="맑은 고딕"/>
      <b val="1"/>
      <color rgb="00111827"/>
      <sz val="10.5"/>
    </font>
    <font>
      <name val="맑은 고딕"/>
      <color rgb="00000000"/>
      <sz val="8.5"/>
    </font>
    <font>
      <name val="맑은 고딕"/>
      <color rgb="00000000"/>
      <sz val="8"/>
    </font>
    <font>
      <name val="맑은 고딕"/>
      <b val="1"/>
      <color rgb="001F2937"/>
      <sz val="10.5"/>
    </font>
    <font>
      <name val="맑은 고딕"/>
      <color rgb="001F2937"/>
      <sz val="14"/>
    </font>
    <font>
      <name val="맑은 고딕"/>
      <color rgb="009CA3AF"/>
      <sz val="9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  <fill>
      <patternFill patternType="solid">
        <fgColor rgb="00FFF1B8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1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 shrinkToFit="1"/>
    </xf>
    <xf numFmtId="165" fontId="8" fillId="3" borderId="1" applyAlignment="1" pivotButton="0" quotePrefix="0" xfId="0">
      <alignment horizontal="left" vertical="center" wrapText="1"/>
    </xf>
    <xf numFmtId="0" fontId="9" fillId="2" borderId="1" applyAlignment="1" pivotButton="0" quotePrefix="0" xfId="0">
      <alignment horizontal="center" vertical="center" wrapText="1"/>
    </xf>
    <xf numFmtId="166" fontId="7" fillId="0" borderId="1" applyAlignment="1" pivotButton="0" quotePrefix="0" xfId="0">
      <alignment horizontal="center" vertical="center" shrinkToFit="1"/>
    </xf>
    <xf numFmtId="0" fontId="10" fillId="2" borderId="1" applyAlignment="1" pivotButton="0" quotePrefix="0" xfId="0">
      <alignment horizontal="center" vertical="center" wrapText="1"/>
    </xf>
    <xf numFmtId="167" fontId="11" fillId="3" borderId="1" applyAlignment="1" pivotButton="0" quotePrefix="0" xfId="0">
      <alignment horizontal="center" vertical="center" shrinkToFit="1"/>
    </xf>
    <xf numFmtId="0" fontId="11" fillId="0" borderId="0" applyAlignment="1" pivotButton="0" quotePrefix="0" xfId="0">
      <alignment horizontal="left" vertical="center" wrapText="1"/>
    </xf>
    <xf numFmtId="168" fontId="1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166" fontId="13" fillId="0" borderId="1" applyAlignment="1" pivotButton="0" quotePrefix="0" xfId="0">
      <alignment horizontal="center" vertical="center" shrinkToFit="1"/>
    </xf>
    <xf numFmtId="0" fontId="14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distributed" vertical="center" wrapText="1"/>
    </xf>
    <xf numFmtId="0" fontId="16" fillId="0" borderId="0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center" vertical="center" wrapText="1"/>
    </xf>
    <xf numFmtId="165" fontId="17" fillId="0" borderId="0" applyAlignment="1" pivotButton="0" quotePrefix="0" xfId="0">
      <alignment horizontal="left" vertical="center" wrapText="1"/>
    </xf>
    <xf numFmtId="169" fontId="18" fillId="0" borderId="0" applyAlignment="1" pivotButton="0" quotePrefix="0" xfId="0">
      <alignment horizontal="left" vertical="center" wrapText="1"/>
    </xf>
    <xf numFmtId="170" fontId="16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horizontal="center" vertical="center" wrapText="1"/>
    </xf>
    <xf numFmtId="170" fontId="20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21" fillId="0" borderId="0" applyAlignment="1" pivotButton="0" quotePrefix="0" xfId="0">
      <alignment horizontal="distributed" vertical="center" wrapText="1"/>
    </xf>
    <xf numFmtId="0" fontId="17" fillId="0" borderId="0" applyAlignment="1" pivotButton="0" quotePrefix="0" xfId="0">
      <alignment horizontal="left" vertical="center" wrapText="1"/>
    </xf>
    <xf numFmtId="0" fontId="22" fillId="0" borderId="0" applyAlignment="1" pivotButton="0" quotePrefix="0" xfId="0">
      <alignment horizontal="right" vertical="center" wrapText="1"/>
    </xf>
    <xf numFmtId="0" fontId="22" fillId="0" borderId="0" applyAlignment="1" pivotButton="0" quotePrefix="0" xfId="0">
      <alignment horizontal="left" vertical="center" wrapText="1"/>
    </xf>
    <xf numFmtId="0" fontId="23" fillId="0" borderId="0" applyAlignment="1" pivotButton="0" quotePrefix="0" xfId="0">
      <alignment horizontal="center" vertical="center" wrapText="1"/>
    </xf>
    <xf numFmtId="0" fontId="20" fillId="0" borderId="0" applyAlignment="1" pivotButton="0" quotePrefix="0" xfId="0">
      <alignment horizontal="left" vertical="top" wrapText="1"/>
    </xf>
    <xf numFmtId="0" fontId="21" fillId="0" borderId="0" applyAlignment="1" pivotButton="0" quotePrefix="0" xfId="0">
      <alignment horizontal="left" vertical="center" wrapText="1"/>
    </xf>
    <xf numFmtId="0" fontId="17" fillId="0" borderId="0" applyAlignment="1" pivotButton="0" quotePrefix="0" xfId="0">
      <alignment horizontal="center" vertical="center" wrapText="1"/>
    </xf>
    <xf numFmtId="0" fontId="17" fillId="3" borderId="1" applyAlignment="1" pivotButton="0" quotePrefix="0" xfId="0">
      <alignment horizontal="left" vertical="center" wrapText="1"/>
    </xf>
    <xf numFmtId="170" fontId="17" fillId="3" borderId="1" applyAlignment="1" pivotButton="0" quotePrefix="0" xfId="0">
      <alignment horizontal="left" vertical="center" shrinkToFit="1"/>
    </xf>
    <xf numFmtId="0" fontId="18" fillId="3" borderId="1" applyAlignment="1" pivotButton="0" quotePrefix="0" xfId="0">
      <alignment horizontal="center" vertical="center" wrapText="1"/>
    </xf>
    <xf numFmtId="170" fontId="17" fillId="3" borderId="1" applyAlignment="1" pivotButton="0" quotePrefix="0" xfId="0">
      <alignment horizontal="center" vertical="center" shrinkToFit="1"/>
    </xf>
    <xf numFmtId="0" fontId="17" fillId="0" borderId="1" applyAlignment="1" pivotButton="0" quotePrefix="0" xfId="0">
      <alignment horizontal="center" vertical="center" wrapText="1"/>
    </xf>
    <xf numFmtId="0" fontId="24" fillId="0" borderId="1" applyAlignment="1" pivotButton="0" quotePrefix="0" xfId="0">
      <alignment horizontal="left" vertical="center" wrapText="1"/>
    </xf>
    <xf numFmtId="0" fontId="25" fillId="0" borderId="0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left" vertical="center" wrapText="1"/>
    </xf>
    <xf numFmtId="0" fontId="25" fillId="0" borderId="0" applyAlignment="1" pivotButton="0" quotePrefix="0" xfId="0">
      <alignment horizontal="right" vertical="center" wrapText="1"/>
    </xf>
    <xf numFmtId="0" fontId="11" fillId="3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center" vertical="center" wrapText="1"/>
    </xf>
    <xf numFmtId="0" fontId="27" fillId="2" borderId="1" applyAlignment="1" pivotButton="0" quotePrefix="0" xfId="0">
      <alignment horizontal="center" vertical="center" wrapText="1"/>
    </xf>
    <xf numFmtId="0" fontId="28" fillId="0" borderId="1" applyAlignment="1" pivotButton="0" quotePrefix="0" xfId="0">
      <alignment horizontal="center" vertical="center" wrapText="1"/>
    </xf>
    <xf numFmtId="166" fontId="8" fillId="3" borderId="1" applyAlignment="1" pivotButton="0" quotePrefix="0" xfId="0">
      <alignment horizontal="center" vertical="center" shrinkToFit="1"/>
    </xf>
    <xf numFmtId="171" fontId="7" fillId="0" borderId="1" applyAlignment="1" pivotButton="0" quotePrefix="0" xfId="0">
      <alignment horizontal="right" vertical="center" shrinkToFit="1"/>
    </xf>
    <xf numFmtId="0" fontId="29" fillId="0" borderId="1" applyAlignment="1" pivotButton="0" quotePrefix="0" xfId="0">
      <alignment horizontal="left" vertical="center" wrapText="1"/>
    </xf>
    <xf numFmtId="0" fontId="27" fillId="4" borderId="1" applyAlignment="1" pivotButton="0" quotePrefix="0" xfId="0">
      <alignment horizontal="center" vertical="center" wrapText="1"/>
    </xf>
    <xf numFmtId="172" fontId="13" fillId="0" borderId="1" applyAlignment="1" pivotButton="0" quotePrefix="0" xfId="0">
      <alignment horizontal="center" vertical="center" shrinkToFit="1"/>
    </xf>
    <xf numFmtId="164" fontId="13" fillId="0" borderId="1" applyAlignment="1" pivotButton="0" quotePrefix="0" xfId="0">
      <alignment horizontal="right" vertical="center" shrinkToFit="1"/>
    </xf>
    <xf numFmtId="0" fontId="10" fillId="5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right" vertical="center" shrinkToFit="1"/>
    </xf>
    <xf numFmtId="164" fontId="11" fillId="3" borderId="1" applyAlignment="1" pivotButton="0" quotePrefix="0" xfId="0">
      <alignment horizontal="right" vertical="center" shrinkToFit="1"/>
    </xf>
    <xf numFmtId="0" fontId="30" fillId="5" borderId="1" applyAlignment="1" pivotButton="0" quotePrefix="0" xfId="0">
      <alignment horizontal="center" vertical="center" wrapText="1"/>
    </xf>
    <xf numFmtId="173" fontId="11" fillId="3" borderId="1" applyAlignment="1" pivotButton="0" quotePrefix="0" xfId="0">
      <alignment horizontal="right" vertical="center" shrinkToFit="1"/>
    </xf>
    <xf numFmtId="0" fontId="9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top" wrapText="1"/>
    </xf>
    <xf numFmtId="170" fontId="18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distributed" vertical="center" wrapText="1"/>
    </xf>
    <xf numFmtId="0" fontId="25" fillId="0" borderId="0" applyAlignment="1" pivotButton="0" quotePrefix="0" xfId="0">
      <alignment horizontal="center" vertical="center" wrapText="1"/>
    </xf>
    <xf numFmtId="0" fontId="31" fillId="0" borderId="0" applyAlignment="1" pivotButton="0" quotePrefix="0" xfId="0">
      <alignment horizontal="right" vertical="center" wrapText="1"/>
    </xf>
    <xf numFmtId="0" fontId="31" fillId="0" borderId="0" applyAlignment="1" pivotButton="0" quotePrefix="0" xfId="0">
      <alignment horizontal="left" vertical="center" wrapText="1"/>
    </xf>
    <xf numFmtId="0" fontId="25" fillId="0" borderId="1" applyAlignment="1" pivotButton="0" quotePrefix="0" xfId="0">
      <alignment horizontal="left" vertical="center" wrapText="1"/>
    </xf>
    <xf numFmtId="0" fontId="32" fillId="0" borderId="0" applyAlignment="1" pivotButton="0" quotePrefix="0" xfId="0">
      <alignment horizontal="center" vertical="center" wrapText="1"/>
    </xf>
    <xf numFmtId="0" fontId="33" fillId="0" borderId="0" applyAlignment="1" pivotButton="0" quotePrefix="0" xfId="0">
      <alignment horizontal="left" vertical="center" wrapText="1"/>
    </xf>
    <xf numFmtId="174" fontId="34" fillId="0" borderId="0" applyAlignment="1" pivotButton="0" quotePrefix="0" xfId="0">
      <alignment horizontal="center" vertical="center" wrapText="1"/>
    </xf>
    <xf numFmtId="0" fontId="35" fillId="0" borderId="0" applyAlignment="1" pivotButton="0" quotePrefix="0" xfId="0">
      <alignment horizontal="center" vertical="center" wrapText="1"/>
    </xf>
    <xf numFmtId="0" fontId="36" fillId="0" borderId="0" applyAlignment="1" pivotButton="0" quotePrefix="0" xfId="0">
      <alignment horizontal="center" vertical="center" wrapText="1"/>
    </xf>
    <xf numFmtId="0" fontId="37" fillId="0" borderId="0" applyAlignment="1" pivotButton="0" quotePrefix="0" xfId="0">
      <alignment horizontal="center" vertical="center" wrapText="1"/>
    </xf>
    <xf numFmtId="0" fontId="38" fillId="0" borderId="0" applyAlignment="1" pivotButton="0" quotePrefix="0" xfId="0">
      <alignment horizontal="left" vertical="center" wrapText="1"/>
    </xf>
    <xf numFmtId="0" fontId="39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top" wrapText="1" indent="2"/>
    </xf>
    <xf numFmtId="0" fontId="11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top" wrapText="1"/>
    </xf>
    <xf numFmtId="0" fontId="40" fillId="0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0" fontId="12" fillId="3" borderId="1" applyAlignment="1" pivotButton="0" quotePrefix="0" xfId="0">
      <alignment horizontal="left" vertical="center" wrapText="1"/>
    </xf>
    <xf numFmtId="171" fontId="8" fillId="3" borderId="1" applyAlignment="1" pivotButton="0" quotePrefix="0" xfId="0">
      <alignment horizontal="right" vertical="center" shrinkToFit="1"/>
    </xf>
    <xf numFmtId="0" fontId="12" fillId="3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171" fontId="6" fillId="3" borderId="1" applyAlignment="1" pivotButton="0" quotePrefix="0" xfId="0">
      <alignment horizontal="right" vertical="center" shrinkToFit="1"/>
    </xf>
    <xf numFmtId="0" fontId="8" fillId="0" borderId="1" applyAlignment="1" pivotButton="0" quotePrefix="0" xfId="0">
      <alignment horizontal="left" vertical="center" wrapText="1"/>
    </xf>
    <xf numFmtId="175" fontId="11" fillId="3" borderId="1" applyAlignment="1" pivotButton="0" quotePrefix="0" xfId="0">
      <alignment horizontal="center" vertical="center" shrinkToFit="1"/>
    </xf>
    <xf numFmtId="164" fontId="12" fillId="3" borderId="1" applyAlignment="1" pivotButton="0" quotePrefix="0" xfId="0">
      <alignment horizontal="right" vertical="center" shrinkToFit="1"/>
    </xf>
    <xf numFmtId="175" fontId="12" fillId="3" borderId="1" applyAlignment="1" pivotButton="0" quotePrefix="0" xfId="0">
      <alignment horizontal="center" vertical="center" shrinkToFit="1"/>
    </xf>
    <xf numFmtId="0" fontId="6" fillId="5" borderId="1" applyAlignment="1" pivotButton="0" quotePrefix="0" xfId="0">
      <alignment horizontal="center" vertical="center" wrapText="1"/>
    </xf>
    <xf numFmtId="175" fontId="6" fillId="3" borderId="1" applyAlignment="1" pivotButton="0" quotePrefix="0" xfId="0">
      <alignment horizontal="center" vertical="center" shrinkToFit="1"/>
    </xf>
    <xf numFmtId="9" fontId="7" fillId="6" borderId="1" applyAlignment="1" pivotButton="0" quotePrefix="0" xfId="0">
      <alignment horizontal="center" vertical="center" shrinkToFit="1"/>
    </xf>
    <xf numFmtId="0" fontId="8" fillId="3" borderId="1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center" wrapText="1"/>
    </xf>
    <xf numFmtId="170" fontId="17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right" vertical="center" wrapText="1"/>
    </xf>
    <xf numFmtId="0" fontId="12" fillId="0" borderId="0" applyAlignment="1" pivotButton="0" quotePrefix="0" xfId="0">
      <alignment horizontal="center" vertical="center" wrapText="1"/>
    </xf>
    <xf numFmtId="0" fontId="41" fillId="0" borderId="0" applyAlignment="1" pivotButton="0" quotePrefix="0" xfId="0">
      <alignment horizontal="left" vertical="center" wrapText="1"/>
    </xf>
    <xf numFmtId="0" fontId="42" fillId="0" borderId="0" applyAlignment="1" pivotButton="0" quotePrefix="0" xfId="0">
      <alignment horizontal="left" vertical="center" wrapText="1"/>
    </xf>
    <xf numFmtId="0" fontId="43" fillId="0" borderId="1" applyAlignment="1" pivotButton="0" quotePrefix="0" xfId="0">
      <alignment horizontal="left" vertical="center" wrapText="1"/>
    </xf>
    <xf numFmtId="176" fontId="28" fillId="0" borderId="1" applyAlignment="1" pivotButton="0" quotePrefix="0" xfId="0">
      <alignment horizontal="center" vertical="center" shrinkToFit="1"/>
    </xf>
    <xf numFmtId="0" fontId="43" fillId="0" borderId="1" applyAlignment="1" pivotButton="0" quotePrefix="0" xfId="0">
      <alignment horizontal="center" vertical="center" wrapText="1"/>
    </xf>
    <xf numFmtId="164" fontId="28" fillId="0" borderId="1" applyAlignment="1" pivotButton="0" quotePrefix="0" xfId="0">
      <alignment horizontal="right" vertical="center" shrinkToFit="1"/>
    </xf>
    <xf numFmtId="164" fontId="10" fillId="3" borderId="1" applyAlignment="1" pivotButton="0" quotePrefix="0" xfId="0">
      <alignment horizontal="right" vertical="center" shrinkToFit="1"/>
    </xf>
    <xf numFmtId="177" fontId="43" fillId="0" borderId="1" applyAlignment="1" pivotButton="0" quotePrefix="0" xfId="0">
      <alignment horizontal="right" vertical="center" shrinkToFit="1"/>
    </xf>
    <xf numFmtId="0" fontId="44" fillId="0" borderId="1" applyAlignment="1" pivotButton="0" quotePrefix="0" xfId="0">
      <alignment horizontal="left" vertical="center" wrapText="1"/>
    </xf>
    <xf numFmtId="178" fontId="12" fillId="3" borderId="1" applyAlignment="1" pivotButton="0" quotePrefix="0" xfId="0">
      <alignment horizontal="center" vertical="center" shrinkToFit="1"/>
    </xf>
    <xf numFmtId="179" fontId="6" fillId="3" borderId="1" applyAlignment="1" pivotButton="0" quotePrefix="0" xfId="0">
      <alignment horizontal="center" vertical="center" shrinkToFit="1"/>
    </xf>
    <xf numFmtId="0" fontId="45" fillId="2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174" fontId="46" fillId="0" borderId="0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 vertical="center" wrapText="1"/>
    </xf>
    <xf numFmtId="10" fontId="7" fillId="0" borderId="1" applyAlignment="1" pivotButton="0" quotePrefix="0" xfId="0">
      <alignment horizontal="center" vertical="center" shrinkToFit="1"/>
    </xf>
    <xf numFmtId="0" fontId="30" fillId="2" borderId="1" applyAlignment="1" pivotButton="0" quotePrefix="0" xfId="0">
      <alignment horizontal="center" vertical="center" wrapText="1"/>
    </xf>
    <xf numFmtId="180" fontId="12" fillId="3" borderId="1" applyAlignment="1" pivotButton="0" quotePrefix="0" xfId="0">
      <alignment horizontal="center" vertical="center" shrinkToFit="1"/>
    </xf>
    <xf numFmtId="170" fontId="24" fillId="0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181" fontId="28" fillId="0" borderId="1" applyAlignment="1" pivotButton="0" quotePrefix="0" xfId="0">
      <alignment horizontal="center" vertical="center" shrinkToFit="1"/>
    </xf>
    <xf numFmtId="0" fontId="47" fillId="0" borderId="1" applyAlignment="1" pivotButton="0" quotePrefix="0" xfId="0">
      <alignment horizontal="center" vertical="center" wrapText="1"/>
    </xf>
    <xf numFmtId="0" fontId="25" fillId="2" borderId="1" applyAlignment="1" pivotButton="0" quotePrefix="0" xfId="0">
      <alignment horizontal="center" vertical="center" wrapText="1"/>
    </xf>
    <xf numFmtId="0" fontId="48" fillId="0" borderId="0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b val="1"/>
        <color rgb="00DC2626"/>
      </font>
    </dxf>
    <dxf>
      <numFmt numFmtId="300" formatCode="#,##0"/>
    </dxf>
    <dxf>
      <numFmt numFmtId="301" formatCode="#,##0;;&quot;&quot;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38" customHeight="1">
      <c r="A2" s="3" t="inlineStr">
        <is>
          <t>착공 서류  기본 입력</t>
        </is>
      </c>
    </row>
    <row r="3" ht="18" customHeight="1">
      <c r="A3" s="4" t="inlineStr">
        <is>
          <t>여기 한 번 적으면 착공계 · 선임계 · 재직증명서 · 직접시공계획서 · 계획서 · 사용내역서에 모두 들어갑니다.</t>
        </is>
      </c>
    </row>
    <row r="4" ht="6" customHeight="1"/>
    <row r="5" ht="22" customHeight="1">
      <c r="A5" s="5" t="inlineStr">
        <is>
          <t>■  공    사</t>
        </is>
      </c>
    </row>
    <row r="6" ht="26" customHeight="1">
      <c r="A6" s="6" t="inlineStr">
        <is>
          <t>공  사  명</t>
        </is>
      </c>
      <c r="B6" s="7" t="n"/>
      <c r="C6" s="7" t="n"/>
      <c r="D6" s="8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6" customHeight="1">
      <c r="A7" s="6" t="inlineStr">
        <is>
          <t>현장 소재지</t>
        </is>
      </c>
      <c r="B7" s="7" t="n"/>
      <c r="C7" s="7" t="n"/>
      <c r="D7" s="8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26" customHeight="1">
      <c r="A8" s="6" t="inlineStr">
        <is>
          <t>발  주  처</t>
        </is>
      </c>
      <c r="B8" s="7" t="n"/>
      <c r="C8" s="7" t="n"/>
      <c r="D8" s="8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6" customHeight="1">
      <c r="A9" s="6" t="inlineStr">
        <is>
          <t>계약금액(총공사)</t>
        </is>
      </c>
      <c r="B9" s="7" t="n"/>
      <c r="C9" s="7" t="n"/>
      <c r="D9" s="9" t="n"/>
      <c r="E9" s="7" t="n"/>
      <c r="F9" s="7" t="n"/>
      <c r="G9" s="10">
        <f>IF(N(D9)=0,"",D9)</f>
        <v/>
      </c>
      <c r="H9" s="7" t="n"/>
      <c r="I9" s="7" t="n"/>
      <c r="J9" s="7" t="n"/>
      <c r="K9" s="7" t="n"/>
      <c r="L9" s="7" t="n"/>
    </row>
    <row r="10" ht="30" customHeight="1">
      <c r="A10" s="11" t="inlineStr">
        <is>
          <t>1차 계약금액
(장기계속공사만)</t>
        </is>
      </c>
      <c r="B10" s="7" t="n"/>
      <c r="C10" s="7" t="n"/>
      <c r="D10" s="9" t="n"/>
      <c r="E10" s="7" t="n"/>
      <c r="F10" s="7" t="n"/>
      <c r="G10" s="10">
        <f>IF(N(D10)=0,"",D10)</f>
        <v/>
      </c>
      <c r="H10" s="7" t="n"/>
      <c r="I10" s="7" t="n"/>
      <c r="J10" s="7" t="n"/>
      <c r="K10" s="7" t="n"/>
      <c r="L10" s="7" t="n"/>
    </row>
    <row r="11" ht="26" customHeight="1">
      <c r="A11" s="6" t="inlineStr">
        <is>
          <t>계  약  일</t>
        </is>
      </c>
      <c r="B11" s="7" t="n"/>
      <c r="C11" s="7" t="n"/>
      <c r="D11" s="12" t="n"/>
      <c r="E11" s="7" t="n"/>
      <c r="F11" s="7" t="n"/>
      <c r="G11" s="6" t="inlineStr">
        <is>
          <t>착  공  일</t>
        </is>
      </c>
      <c r="H11" s="7" t="n"/>
      <c r="I11" s="7" t="n"/>
      <c r="J11" s="12" t="n"/>
      <c r="K11" s="7" t="n"/>
      <c r="L11" s="7" t="n"/>
    </row>
    <row r="12" ht="26" customHeight="1">
      <c r="A12" s="13" t="inlineStr">
        <is>
          <t>1차 준공예정일</t>
        </is>
      </c>
      <c r="B12" s="7" t="n"/>
      <c r="C12" s="7" t="n"/>
      <c r="D12" s="12" t="n"/>
      <c r="E12" s="7" t="n"/>
      <c r="F12" s="7" t="n"/>
      <c r="G12" s="11" t="inlineStr">
        <is>
          <t>준공예정일(총공사)</t>
        </is>
      </c>
      <c r="H12" s="7" t="n"/>
      <c r="I12" s="7" t="n"/>
      <c r="J12" s="12" t="n"/>
      <c r="K12" s="7" t="n"/>
      <c r="L12" s="7" t="n"/>
    </row>
    <row r="13" ht="26" customHeight="1">
      <c r="A13" s="6" t="inlineStr">
        <is>
          <t>공 사 일 수</t>
        </is>
      </c>
      <c r="B13" s="7" t="n"/>
      <c r="C13" s="7" t="n"/>
      <c r="D13" s="14">
        <f>IF(OR(N(J11)=0,N(J12)=0),"",IF(J12&lt;J11,"⚠ 준공일 확인",J12-J11+1))</f>
        <v/>
      </c>
      <c r="E13" s="7" t="n"/>
      <c r="F13" s="7" t="n"/>
      <c r="G13" s="6" t="inlineStr">
        <is>
          <t>제 출 일</t>
        </is>
      </c>
      <c r="H13" s="7" t="n"/>
      <c r="I13" s="7" t="n"/>
      <c r="J13" s="12" t="n"/>
      <c r="K13" s="7" t="n"/>
      <c r="L13" s="7" t="n"/>
    </row>
    <row r="14" ht="16" customHeight="1">
      <c r="A14" s="15" t="inlineStr"/>
      <c r="G14" s="16">
        <f>IF(N(J13)&gt;0,J13,IF(N(J11)&gt;0,J11,""))</f>
        <v/>
      </c>
    </row>
    <row r="15" ht="16" customHeight="1">
      <c r="A15" s="17" t="inlineStr">
        <is>
          <t>※ 제출일을 비우면 서류 날짜는 착공일로 들어갑니다. 장기계속공사가 아니면 1차 계약금액 · 1차 준공예정일은 비워 두세요.</t>
        </is>
      </c>
    </row>
    <row r="16" ht="6" customHeight="1"/>
    <row r="17" ht="22" customHeight="1">
      <c r="A17" s="5" t="inlineStr">
        <is>
          <t>■  회    사 (수급인)</t>
        </is>
      </c>
    </row>
    <row r="18" ht="26" customHeight="1">
      <c r="A18" s="6" t="inlineStr">
        <is>
          <t>상      호</t>
        </is>
      </c>
      <c r="B18" s="7" t="n"/>
      <c r="C18" s="7" t="n"/>
      <c r="D18" s="8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6" customHeight="1">
      <c r="A19" s="6" t="inlineStr">
        <is>
          <t>대  표  자</t>
        </is>
      </c>
      <c r="B19" s="7" t="n"/>
      <c r="C19" s="7" t="n"/>
      <c r="D19" s="8" t="n"/>
      <c r="E19" s="7" t="n"/>
      <c r="F19" s="7" t="n"/>
      <c r="G19" s="6" t="inlineStr">
        <is>
          <t>전 화 번 호</t>
        </is>
      </c>
      <c r="H19" s="7" t="n"/>
      <c r="I19" s="7" t="n"/>
      <c r="J19" s="18" t="n"/>
      <c r="K19" s="7" t="n"/>
      <c r="L19" s="7" t="n"/>
    </row>
    <row r="20" ht="30" customHeight="1">
      <c r="A20" s="13" t="inlineStr">
        <is>
          <t>주      소
(영업소 소재지)</t>
        </is>
      </c>
      <c r="B20" s="7" t="n"/>
      <c r="C20" s="7" t="n"/>
      <c r="D20" s="8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6" customHeight="1">
      <c r="A21" s="13" t="inlineStr">
        <is>
          <t>사업자등록번호</t>
        </is>
      </c>
      <c r="B21" s="7" t="n"/>
      <c r="C21" s="7" t="n"/>
      <c r="D21" s="8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6" customHeight="1"/>
    <row r="23" ht="22" customHeight="1">
      <c r="A23" s="5" t="inlineStr">
        <is>
          <t>■  기 술 자</t>
        </is>
      </c>
    </row>
    <row r="24" ht="24" customHeight="1">
      <c r="A24" s="19" t="inlineStr">
        <is>
          <t>구      분</t>
        </is>
      </c>
      <c r="B24" s="7" t="n"/>
      <c r="C24" s="7" t="n"/>
      <c r="D24" s="19" t="inlineStr">
        <is>
          <t>현장대리인</t>
        </is>
      </c>
      <c r="E24" s="7" t="n"/>
      <c r="F24" s="7" t="n"/>
      <c r="G24" s="19" t="inlineStr">
        <is>
          <t>품질관리자</t>
        </is>
      </c>
      <c r="H24" s="7" t="n"/>
      <c r="I24" s="7" t="n"/>
      <c r="J24" s="19" t="inlineStr">
        <is>
          <t>안전관리자</t>
        </is>
      </c>
      <c r="K24" s="7" t="n"/>
      <c r="L24" s="7" t="n"/>
    </row>
    <row r="25" ht="26" customHeight="1">
      <c r="A25" s="6" t="inlineStr">
        <is>
          <t>성      명</t>
        </is>
      </c>
      <c r="B25" s="7" t="n"/>
      <c r="C25" s="7" t="n"/>
      <c r="D25" s="20" t="n"/>
      <c r="E25" s="7" t="n"/>
      <c r="F25" s="7" t="n"/>
      <c r="G25" s="20" t="n"/>
      <c r="H25" s="7" t="n"/>
      <c r="I25" s="7" t="n"/>
      <c r="J25" s="20" t="n"/>
      <c r="K25" s="7" t="n"/>
      <c r="L25" s="7" t="n"/>
    </row>
    <row r="26" ht="26" customHeight="1">
      <c r="A26" s="6" t="inlineStr">
        <is>
          <t>생 년 월 일</t>
        </is>
      </c>
      <c r="B26" s="7" t="n"/>
      <c r="C26" s="7" t="n"/>
      <c r="D26" s="21" t="n"/>
      <c r="E26" s="7" t="n"/>
      <c r="F26" s="7" t="n"/>
      <c r="G26" s="21" t="n"/>
      <c r="H26" s="7" t="n"/>
      <c r="I26" s="7" t="n"/>
      <c r="J26" s="21" t="n"/>
      <c r="K26" s="7" t="n"/>
      <c r="L26" s="7" t="n"/>
    </row>
    <row r="27" ht="26" customHeight="1">
      <c r="A27" s="6" t="inlineStr">
        <is>
          <t>기술자격(종목)</t>
        </is>
      </c>
      <c r="B27" s="7" t="n"/>
      <c r="C27" s="7" t="n"/>
      <c r="D27" s="20" t="n"/>
      <c r="E27" s="7" t="n"/>
      <c r="F27" s="7" t="n"/>
      <c r="G27" s="20" t="n"/>
      <c r="H27" s="7" t="n"/>
      <c r="I27" s="7" t="n"/>
      <c r="J27" s="20" t="n"/>
      <c r="K27" s="7" t="n"/>
      <c r="L27" s="7" t="n"/>
    </row>
    <row r="28" ht="26" customHeight="1">
      <c r="A28" s="6" t="inlineStr">
        <is>
          <t>자격(등록)번호</t>
        </is>
      </c>
      <c r="B28" s="7" t="n"/>
      <c r="C28" s="7" t="n"/>
      <c r="D28" s="20" t="n"/>
      <c r="E28" s="7" t="n"/>
      <c r="F28" s="7" t="n"/>
      <c r="G28" s="20" t="n"/>
      <c r="H28" s="7" t="n"/>
      <c r="I28" s="7" t="n"/>
      <c r="J28" s="20" t="n"/>
      <c r="K28" s="7" t="n"/>
      <c r="L28" s="7" t="n"/>
    </row>
    <row r="29" ht="26" customHeight="1">
      <c r="A29" s="6" t="inlineStr">
        <is>
          <t>주      소</t>
        </is>
      </c>
      <c r="B29" s="7" t="n"/>
      <c r="C29" s="7" t="n"/>
      <c r="D29" s="20" t="n"/>
      <c r="E29" s="7" t="n"/>
      <c r="F29" s="7" t="n"/>
      <c r="G29" s="20" t="n"/>
      <c r="H29" s="7" t="n"/>
      <c r="I29" s="7" t="n"/>
      <c r="J29" s="20" t="n"/>
      <c r="K29" s="7" t="n"/>
      <c r="L29" s="7" t="n"/>
    </row>
    <row r="30" ht="26" customHeight="1">
      <c r="A30" s="6" t="inlineStr">
        <is>
          <t>입 사 일</t>
        </is>
      </c>
      <c r="B30" s="7" t="n"/>
      <c r="C30" s="7" t="n"/>
      <c r="D30" s="21" t="n"/>
      <c r="E30" s="7" t="n"/>
      <c r="F30" s="7" t="n"/>
      <c r="G30" s="21" t="n"/>
      <c r="H30" s="7" t="n"/>
      <c r="I30" s="7" t="n"/>
      <c r="J30" s="21" t="n"/>
      <c r="K30" s="7" t="n"/>
      <c r="L30" s="7" t="n"/>
    </row>
    <row r="31" ht="6" customHeight="1"/>
    <row r="32" ht="22" customHeight="1">
      <c r="A32" s="5" t="inlineStr">
        <is>
          <t>■  계상 금액 (발주자 공사내역서)</t>
        </is>
      </c>
    </row>
    <row r="33" ht="26" customHeight="1">
      <c r="A33" s="13" t="inlineStr">
        <is>
          <t>산업안전보건관리비</t>
        </is>
      </c>
      <c r="B33" s="7" t="n"/>
      <c r="C33" s="7" t="n"/>
      <c r="D33" s="9" t="n"/>
      <c r="E33" s="7" t="n"/>
      <c r="F33" s="7" t="n"/>
      <c r="G33" s="6" t="inlineStr">
        <is>
          <t>환경보전비</t>
        </is>
      </c>
      <c r="H33" s="7" t="n"/>
      <c r="I33" s="7" t="n"/>
      <c r="J33" s="9" t="n"/>
      <c r="K33" s="7" t="n"/>
      <c r="L33" s="7" t="n"/>
    </row>
    <row r="35" ht="34" customHeight="1">
      <c r="A35" s="17" t="inlineStr">
        <is>
          <t>주민등록번호 · 계좌번호는 이 파일에 적지 않습니다(원본의 그 칸은 뺐습니다). 선임계 · 재직증명서에는 생년월일이 들어갑니다.</t>
        </is>
      </c>
    </row>
    <row r="36" ht="34" customHeight="1">
      <c r="A36" s="17" t="inlineStr">
        <is>
          <t>하늘색 칸 = 자동. 산업안전보건관리비 계상액은 대상액(재료비 + 직접노무비) × 요율(계상 기준 별표 1)로 발주자가 내역서에 넣은 금액입니다.</t>
        </is>
      </c>
    </row>
  </sheetData>
  <mergeCells count="79">
    <mergeCell ref="D21:L21"/>
    <mergeCell ref="D11:F11"/>
    <mergeCell ref="G13:I13"/>
    <mergeCell ref="J27:L27"/>
    <mergeCell ref="A21:C21"/>
    <mergeCell ref="A26:C26"/>
    <mergeCell ref="J11:L11"/>
    <mergeCell ref="D7:L7"/>
    <mergeCell ref="G24:I24"/>
    <mergeCell ref="J25:L25"/>
    <mergeCell ref="D28:F28"/>
    <mergeCell ref="G14:L14"/>
    <mergeCell ref="A23:L23"/>
    <mergeCell ref="D12:F12"/>
    <mergeCell ref="D9:F9"/>
    <mergeCell ref="G26:I26"/>
    <mergeCell ref="D30:F30"/>
    <mergeCell ref="D29:F29"/>
    <mergeCell ref="J29:L29"/>
    <mergeCell ref="J13:L13"/>
    <mergeCell ref="A6:C6"/>
    <mergeCell ref="A36:L36"/>
    <mergeCell ref="J24:L24"/>
    <mergeCell ref="D27:F27"/>
    <mergeCell ref="G28:I28"/>
    <mergeCell ref="G10:L10"/>
    <mergeCell ref="J26:L26"/>
    <mergeCell ref="A12:C12"/>
    <mergeCell ref="A3:L3"/>
    <mergeCell ref="G30:I30"/>
    <mergeCell ref="A5:L5"/>
    <mergeCell ref="A32:L32"/>
    <mergeCell ref="A29:C29"/>
    <mergeCell ref="D25:F25"/>
    <mergeCell ref="A13:C13"/>
    <mergeCell ref="J33:L33"/>
    <mergeCell ref="A24:C24"/>
    <mergeCell ref="G27:I27"/>
    <mergeCell ref="J28:L28"/>
    <mergeCell ref="A7:C7"/>
    <mergeCell ref="J30:L30"/>
    <mergeCell ref="A25:C25"/>
    <mergeCell ref="G19:I19"/>
    <mergeCell ref="A18:C18"/>
    <mergeCell ref="A2:L2"/>
    <mergeCell ref="G29:I29"/>
    <mergeCell ref="A20:C20"/>
    <mergeCell ref="D33:F33"/>
    <mergeCell ref="A28:C28"/>
    <mergeCell ref="G9:L9"/>
    <mergeCell ref="A30:C30"/>
    <mergeCell ref="G12:I12"/>
    <mergeCell ref="A15:L15"/>
    <mergeCell ref="J19:L19"/>
    <mergeCell ref="A1:F1"/>
    <mergeCell ref="D13:F13"/>
    <mergeCell ref="A27:C27"/>
    <mergeCell ref="G33:I33"/>
    <mergeCell ref="A33:C33"/>
    <mergeCell ref="A14:F14"/>
    <mergeCell ref="A8:C8"/>
    <mergeCell ref="D18:L18"/>
    <mergeCell ref="A17:L17"/>
    <mergeCell ref="J12:L12"/>
    <mergeCell ref="D8:L8"/>
    <mergeCell ref="A35:L35"/>
    <mergeCell ref="D24:F24"/>
    <mergeCell ref="A10:C10"/>
    <mergeCell ref="G1:L1"/>
    <mergeCell ref="G25:I25"/>
    <mergeCell ref="A19:C19"/>
    <mergeCell ref="A9:C9"/>
    <mergeCell ref="D26:F26"/>
    <mergeCell ref="D20:L20"/>
    <mergeCell ref="D10:F10"/>
    <mergeCell ref="G11:I11"/>
    <mergeCell ref="D19:F19"/>
    <mergeCell ref="A11:C11"/>
    <mergeCell ref="D6:L6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30" customHeight="1"/>
    <row r="3" ht="52" customHeight="1">
      <c r="A3" s="22" t="inlineStr">
        <is>
          <t>착      공      계</t>
        </is>
      </c>
    </row>
    <row r="4" ht="34" customHeight="1"/>
    <row r="5" ht="34" customHeight="1">
      <c r="A5" s="15" t="inlineStr"/>
      <c r="B5" s="23" t="inlineStr">
        <is>
          <t>공 사 명</t>
        </is>
      </c>
      <c r="E5" s="24" t="inlineStr">
        <is>
          <t>:</t>
        </is>
      </c>
      <c r="F5" s="25">
        <f>IF('기본입력'!D6="","",'기본입력'!D6)</f>
        <v/>
      </c>
    </row>
    <row r="6" ht="34" customHeight="1">
      <c r="A6" s="15" t="inlineStr"/>
      <c r="B6" s="23" t="inlineStr">
        <is>
          <t>전체 계약금액</t>
        </is>
      </c>
      <c r="E6" s="26" t="inlineStr">
        <is>
          <t>:</t>
        </is>
      </c>
      <c r="F6" s="27">
        <f>IF(N('기본입력'!D9)=0,"",'기본입력'!D9)</f>
        <v/>
      </c>
      <c r="J6" s="28">
        <f>IF(N('기본입력'!D9)=0,"",'기본입력'!D9)</f>
        <v/>
      </c>
    </row>
    <row r="7" ht="34" customHeight="1">
      <c r="A7" s="15" t="inlineStr"/>
      <c r="B7" s="23" t="inlineStr">
        <is>
          <t>1차 계약금액</t>
        </is>
      </c>
      <c r="E7" s="26" t="inlineStr">
        <is>
          <t>:</t>
        </is>
      </c>
      <c r="F7" s="27">
        <f>IF(N('기본입력'!D10)=0,"",'기본입력'!D10)</f>
        <v/>
      </c>
      <c r="J7" s="28">
        <f>IF(N('기본입력'!D10)=0,"",'기본입력'!D10)</f>
        <v/>
      </c>
    </row>
    <row r="8" ht="34" customHeight="1">
      <c r="A8" s="15" t="inlineStr"/>
      <c r="B8" s="23" t="inlineStr">
        <is>
          <t>계약 연월일</t>
        </is>
      </c>
      <c r="E8" s="24" t="inlineStr">
        <is>
          <t>:</t>
        </is>
      </c>
      <c r="F8" s="29">
        <f>IF(N('기본입력'!D11)=0,"",'기본입력'!D11)</f>
        <v/>
      </c>
    </row>
    <row r="9" ht="34" customHeight="1">
      <c r="A9" s="15" t="inlineStr"/>
      <c r="B9" s="23" t="inlineStr">
        <is>
          <t>착공 연월일</t>
        </is>
      </c>
      <c r="E9" s="24" t="inlineStr">
        <is>
          <t>:</t>
        </is>
      </c>
      <c r="F9" s="29">
        <f>IF(N('기본입력'!J11)=0,"",'기본입력'!J11)</f>
        <v/>
      </c>
    </row>
    <row r="10" ht="34" customHeight="1">
      <c r="A10" s="15" t="inlineStr"/>
      <c r="B10" s="23" t="inlineStr">
        <is>
          <t>1차 준공예정일</t>
        </is>
      </c>
      <c r="E10" s="24" t="inlineStr">
        <is>
          <t>:</t>
        </is>
      </c>
      <c r="F10" s="29">
        <f>IF(N('기본입력'!D12)=0,"",'기본입력'!D12)</f>
        <v/>
      </c>
    </row>
    <row r="11" ht="34" customHeight="1">
      <c r="A11" s="15" t="inlineStr"/>
      <c r="B11" s="23" t="inlineStr">
        <is>
          <t>전체 준공예정일</t>
        </is>
      </c>
      <c r="E11" s="24" t="inlineStr">
        <is>
          <t>:</t>
        </is>
      </c>
      <c r="F11" s="29">
        <f>IF(N('기본입력'!J12)=0,"",'기본입력'!J12)</f>
        <v/>
      </c>
    </row>
    <row r="12" ht="34" customHeight="1"/>
    <row r="13" ht="30" customHeight="1">
      <c r="A13" s="30" t="inlineStr">
        <is>
          <t>위와 같이 착공하였기에 착공계를 제출합니다.</t>
        </is>
      </c>
    </row>
    <row r="14" ht="40" customHeight="1"/>
    <row r="15" ht="30" customHeight="1">
      <c r="A15" s="31">
        <f>IF(N('기본입력'!G14)=0,"20        년        월        일",'기본입력'!G14)</f>
        <v/>
      </c>
    </row>
    <row r="16" ht="40" customHeight="1"/>
    <row r="17" ht="28" customHeight="1">
      <c r="A17" s="15" t="inlineStr"/>
      <c r="D17" s="32" t="inlineStr">
        <is>
          <t>수 급 인</t>
        </is>
      </c>
      <c r="F17" s="33" t="inlineStr">
        <is>
          <t>주    소</t>
        </is>
      </c>
      <c r="H17" s="26" t="inlineStr">
        <is>
          <t>:</t>
        </is>
      </c>
      <c r="I17" s="34">
        <f>IF('기본입력'!D20="","",'기본입력'!D20)</f>
        <v/>
      </c>
      <c r="L17" s="26" t="inlineStr"/>
    </row>
    <row r="18" ht="28" customHeight="1">
      <c r="A18" s="15" t="inlineStr"/>
      <c r="D18" s="32" t="inlineStr"/>
      <c r="F18" s="33" t="inlineStr">
        <is>
          <t>상    호</t>
        </is>
      </c>
      <c r="H18" s="26" t="inlineStr">
        <is>
          <t>:</t>
        </is>
      </c>
      <c r="I18" s="34">
        <f>IF('기본입력'!D18="","",'기본입력'!D18)</f>
        <v/>
      </c>
      <c r="L18" s="26" t="inlineStr"/>
    </row>
    <row r="19" ht="28" customHeight="1">
      <c r="A19" s="15" t="inlineStr"/>
      <c r="D19" s="32" t="inlineStr"/>
      <c r="F19" s="33" t="inlineStr">
        <is>
          <t>대 표 자</t>
        </is>
      </c>
      <c r="H19" s="26" t="inlineStr">
        <is>
          <t>:</t>
        </is>
      </c>
      <c r="I19" s="34">
        <f>IF('기본입력'!D19="","",'기본입력'!D19)</f>
        <v/>
      </c>
      <c r="L19" s="26" t="inlineStr">
        <is>
          <t>(인)</t>
        </is>
      </c>
    </row>
    <row r="20" ht="40" customHeight="1"/>
    <row r="21" ht="36" customHeight="1">
      <c r="A21" s="15" t="inlineStr"/>
      <c r="B21" s="35">
        <f>IF('기본입력'!D8="","",'기본입력'!D8)</f>
        <v/>
      </c>
      <c r="H21" s="36" t="inlineStr">
        <is>
          <t xml:space="preserve">  귀 하</t>
        </is>
      </c>
    </row>
    <row r="22" ht="30" customHeight="1"/>
    <row r="23" ht="50" customHeight="1">
      <c r="A23" s="37" t="inlineStr">
        <is>
          <t>현장대리인 (변경) 선임계</t>
        </is>
      </c>
    </row>
    <row r="24" ht="34" customHeight="1"/>
    <row r="25" ht="34" customHeight="1">
      <c r="A25" s="15" t="inlineStr"/>
      <c r="B25" s="23" t="inlineStr">
        <is>
          <t>공 사 명</t>
        </is>
      </c>
      <c r="E25" s="24" t="inlineStr">
        <is>
          <t>:</t>
        </is>
      </c>
      <c r="F25" s="25">
        <f>IF('기본입력'!D6="","",'기본입력'!D6)</f>
        <v/>
      </c>
    </row>
    <row r="26" ht="34" customHeight="1">
      <c r="A26" s="15" t="inlineStr"/>
      <c r="B26" s="23" t="inlineStr">
        <is>
          <t>주    소</t>
        </is>
      </c>
      <c r="E26" s="24" t="inlineStr">
        <is>
          <t>:</t>
        </is>
      </c>
      <c r="F26" s="25">
        <f>IF('기본입력'!D29="","",'기본입력'!D29)</f>
        <v/>
      </c>
    </row>
    <row r="27" ht="34" customHeight="1">
      <c r="A27" s="15" t="inlineStr"/>
      <c r="B27" s="23" t="inlineStr">
        <is>
          <t>성    명</t>
        </is>
      </c>
      <c r="E27" s="24" t="inlineStr">
        <is>
          <t>:</t>
        </is>
      </c>
      <c r="F27" s="25">
        <f>IF('기본입력'!D25="","",'기본입력'!D25)</f>
        <v/>
      </c>
    </row>
    <row r="28" ht="34" customHeight="1">
      <c r="A28" s="15" t="inlineStr"/>
      <c r="B28" s="23" t="inlineStr">
        <is>
          <t>생 년 월 일</t>
        </is>
      </c>
      <c r="E28" s="24" t="inlineStr">
        <is>
          <t>:</t>
        </is>
      </c>
      <c r="F28" s="29">
        <f>IF(N('기본입력'!D26)=0,"",'기본입력'!D26)</f>
        <v/>
      </c>
    </row>
    <row r="29" ht="34" customHeight="1">
      <c r="A29" s="15" t="inlineStr"/>
      <c r="B29" s="23" t="inlineStr">
        <is>
          <t>자격종목 (번호)</t>
        </is>
      </c>
      <c r="E29" s="24" t="inlineStr">
        <is>
          <t>:</t>
        </is>
      </c>
      <c r="F29" s="25">
        <f>IF('기본입력'!D27="","",'기본입력'!D27&amp;IF('기본입력'!D28="",""," ( "&amp;'기본입력'!D28&amp;" )"))</f>
        <v/>
      </c>
    </row>
    <row r="30" ht="34" customHeight="1"/>
    <row r="31" ht="52" customHeight="1">
      <c r="A31" s="15" t="inlineStr"/>
      <c r="B31" s="38" t="inlineStr">
        <is>
          <t>위 사람을 위 공사의 현장대리인으로 정하고 현장 내의 책임을 성실히 수행하겠기에 현장대리인 (변경) 선임계를 제출합니다.</t>
        </is>
      </c>
      <c r="L31" s="15" t="inlineStr"/>
    </row>
    <row r="32" ht="24" customHeight="1"/>
    <row r="33" ht="24" customHeight="1">
      <c r="A33" s="15" t="inlineStr"/>
      <c r="B33" s="39" t="inlineStr">
        <is>
          <t>첨 부</t>
        </is>
      </c>
      <c r="C33" s="26" t="inlineStr">
        <is>
          <t>:</t>
        </is>
      </c>
      <c r="D33" s="40" t="inlineStr">
        <is>
          <t>1.</t>
        </is>
      </c>
      <c r="E33" s="34" t="inlineStr">
        <is>
          <t>재직증명서</t>
        </is>
      </c>
      <c r="J33" s="40" t="inlineStr">
        <is>
          <t>1부</t>
        </is>
      </c>
      <c r="K33" s="15" t="inlineStr"/>
    </row>
    <row r="34" ht="24" customHeight="1">
      <c r="A34" s="15" t="inlineStr"/>
      <c r="B34" s="39" t="inlineStr"/>
      <c r="C34" s="26" t="inlineStr"/>
      <c r="D34" s="40" t="inlineStr">
        <is>
          <t>2.</t>
        </is>
      </c>
      <c r="E34" s="34" t="inlineStr">
        <is>
          <t>기술자 자격증 사본</t>
        </is>
      </c>
      <c r="J34" s="40" t="inlineStr">
        <is>
          <t>1부</t>
        </is>
      </c>
      <c r="K34" s="15" t="inlineStr"/>
    </row>
    <row r="35" ht="24" customHeight="1">
      <c r="A35" s="15" t="inlineStr"/>
      <c r="B35" s="39" t="inlineStr"/>
      <c r="C35" s="26" t="inlineStr"/>
      <c r="D35" s="40" t="inlineStr">
        <is>
          <t>3.</t>
        </is>
      </c>
      <c r="E35" s="34" t="inlineStr">
        <is>
          <t>경력확인서</t>
        </is>
      </c>
      <c r="J35" s="40" t="inlineStr">
        <is>
          <t>1부</t>
        </is>
      </c>
      <c r="K35" s="15" t="inlineStr"/>
    </row>
    <row r="36" ht="30" customHeight="1"/>
    <row r="37" ht="30" customHeight="1">
      <c r="A37" s="31">
        <f>IF(N('기본입력'!G14)=0,"20        년        월        일",'기본입력'!G14)</f>
        <v/>
      </c>
    </row>
    <row r="38" ht="30" customHeight="1"/>
    <row r="39" ht="28" customHeight="1">
      <c r="A39" s="15" t="inlineStr"/>
      <c r="D39" s="32" t="inlineStr">
        <is>
          <t>수 급 인</t>
        </is>
      </c>
      <c r="F39" s="33" t="inlineStr">
        <is>
          <t>주    소</t>
        </is>
      </c>
      <c r="H39" s="26" t="inlineStr">
        <is>
          <t>:</t>
        </is>
      </c>
      <c r="I39" s="34">
        <f>IF('기본입력'!D20="","",'기본입력'!D20)</f>
        <v/>
      </c>
      <c r="L39" s="26" t="inlineStr"/>
    </row>
    <row r="40" ht="28" customHeight="1">
      <c r="A40" s="15" t="inlineStr"/>
      <c r="D40" s="32" t="inlineStr"/>
      <c r="F40" s="33" t="inlineStr">
        <is>
          <t>상    호</t>
        </is>
      </c>
      <c r="H40" s="26" t="inlineStr">
        <is>
          <t>:</t>
        </is>
      </c>
      <c r="I40" s="34">
        <f>IF('기본입력'!D18="","",'기본입력'!D18)</f>
        <v/>
      </c>
      <c r="L40" s="26" t="inlineStr"/>
    </row>
    <row r="41" ht="28" customHeight="1">
      <c r="A41" s="15" t="inlineStr"/>
      <c r="D41" s="32" t="inlineStr"/>
      <c r="F41" s="33" t="inlineStr">
        <is>
          <t>대 표 자</t>
        </is>
      </c>
      <c r="H41" s="26" t="inlineStr">
        <is>
          <t>:</t>
        </is>
      </c>
      <c r="I41" s="34">
        <f>IF('기본입력'!D19="","",'기본입력'!D19)</f>
        <v/>
      </c>
      <c r="L41" s="26" t="inlineStr">
        <is>
          <t>(인)</t>
        </is>
      </c>
    </row>
    <row r="42" ht="30" customHeight="1"/>
    <row r="43" ht="36" customHeight="1">
      <c r="A43" s="15" t="inlineStr"/>
      <c r="B43" s="35">
        <f>IF('기본입력'!D8="","",'기본입력'!D8)</f>
        <v/>
      </c>
      <c r="H43" s="36" t="inlineStr">
        <is>
          <t xml:space="preserve">  귀 하</t>
        </is>
      </c>
    </row>
    <row r="44" ht="30" customHeight="1"/>
    <row r="45" ht="50" customHeight="1">
      <c r="A45" s="37" t="inlineStr">
        <is>
          <t>재   직   증   명   서</t>
        </is>
      </c>
    </row>
    <row r="46" ht="40" customHeight="1"/>
    <row r="47" ht="40" customHeight="1">
      <c r="A47" s="15" t="inlineStr"/>
      <c r="B47" s="6" t="inlineStr">
        <is>
          <t>성      명</t>
        </is>
      </c>
      <c r="C47" s="7" t="n"/>
      <c r="D47" s="7" t="n"/>
      <c r="E47" s="41">
        <f>IF('기본입력'!D25="","",'기본입력'!D25)</f>
        <v/>
      </c>
      <c r="F47" s="7" t="n"/>
      <c r="G47" s="7" t="n"/>
      <c r="H47" s="7" t="n"/>
      <c r="I47" s="7" t="n"/>
      <c r="J47" s="7" t="n"/>
      <c r="K47" s="7" t="n"/>
      <c r="L47" s="15" t="inlineStr"/>
    </row>
    <row r="48" ht="40" customHeight="1">
      <c r="A48" s="15" t="inlineStr"/>
      <c r="B48" s="6" t="inlineStr">
        <is>
          <t>생 년 월 일</t>
        </is>
      </c>
      <c r="C48" s="7" t="n"/>
      <c r="D48" s="7" t="n"/>
      <c r="E48" s="42">
        <f>IF(N('기본입력'!D26)=0,"",'기본입력'!D26)</f>
        <v/>
      </c>
      <c r="F48" s="7" t="n"/>
      <c r="G48" s="7" t="n"/>
      <c r="H48" s="7" t="n"/>
      <c r="I48" s="7" t="n"/>
      <c r="J48" s="7" t="n"/>
      <c r="K48" s="7" t="n"/>
      <c r="L48" s="15" t="inlineStr"/>
    </row>
    <row r="49" ht="40" customHeight="1">
      <c r="A49" s="15" t="inlineStr"/>
      <c r="B49" s="6" t="inlineStr">
        <is>
          <t>주      소</t>
        </is>
      </c>
      <c r="C49" s="7" t="n"/>
      <c r="D49" s="7" t="n"/>
      <c r="E49" s="41">
        <f>IF('기본입력'!D29="","",'기본입력'!D29)</f>
        <v/>
      </c>
      <c r="F49" s="7" t="n"/>
      <c r="G49" s="7" t="n"/>
      <c r="H49" s="7" t="n"/>
      <c r="I49" s="7" t="n"/>
      <c r="J49" s="7" t="n"/>
      <c r="K49" s="7" t="n"/>
      <c r="L49" s="15" t="inlineStr"/>
    </row>
    <row r="50" ht="40" customHeight="1">
      <c r="A50" s="15" t="inlineStr"/>
      <c r="B50" s="6" t="inlineStr">
        <is>
          <t>자 격 종 목</t>
        </is>
      </c>
      <c r="C50" s="7" t="n"/>
      <c r="D50" s="7" t="n"/>
      <c r="E50" s="43">
        <f>IF('기본입력'!D27="","",'기본입력'!D27)</f>
        <v/>
      </c>
      <c r="F50" s="7" t="n"/>
      <c r="G50" s="6" t="inlineStr">
        <is>
          <t>자격번호</t>
        </is>
      </c>
      <c r="H50" s="7" t="n"/>
      <c r="I50" s="43">
        <f>IF('기본입력'!D28="","",'기본입력'!D28)</f>
        <v/>
      </c>
      <c r="J50" s="7" t="n"/>
      <c r="K50" s="7" t="n"/>
      <c r="L50" s="15" t="inlineStr"/>
    </row>
    <row r="51" ht="40" customHeight="1">
      <c r="A51" s="15" t="inlineStr"/>
      <c r="B51" s="6" t="inlineStr">
        <is>
          <t>재 직 기 간</t>
        </is>
      </c>
      <c r="C51" s="7" t="n"/>
      <c r="D51" s="7" t="n"/>
      <c r="E51" s="44">
        <f>IF(N('기본입력'!D30)=0,"",'기본입력'!D30)</f>
        <v/>
      </c>
      <c r="F51" s="7" t="n"/>
      <c r="G51" s="7" t="n"/>
      <c r="H51" s="7" t="n"/>
      <c r="I51" s="45" t="inlineStr">
        <is>
          <t>~   현  재</t>
        </is>
      </c>
      <c r="J51" s="7" t="n"/>
      <c r="K51" s="7" t="n"/>
      <c r="L51" s="15" t="inlineStr"/>
    </row>
    <row r="52" ht="40" customHeight="1">
      <c r="A52" s="15" t="inlineStr"/>
      <c r="B52" s="6" t="inlineStr">
        <is>
          <t>직      위</t>
        </is>
      </c>
      <c r="C52" s="7" t="n"/>
      <c r="D52" s="7" t="n"/>
      <c r="E52" s="46" t="n"/>
      <c r="F52" s="7" t="n"/>
      <c r="G52" s="7" t="n"/>
      <c r="H52" s="7" t="n"/>
      <c r="I52" s="7" t="n"/>
      <c r="J52" s="7" t="n"/>
      <c r="K52" s="7" t="n"/>
      <c r="L52" s="15" t="inlineStr"/>
    </row>
    <row r="53" ht="50" customHeight="1"/>
    <row r="54" ht="30" customHeight="1">
      <c r="A54" s="30" t="inlineStr">
        <is>
          <t>위 사람은 당사에 재직 중임을 증명합니다.</t>
        </is>
      </c>
    </row>
    <row r="55" ht="50" customHeight="1"/>
    <row r="56" ht="30" customHeight="1">
      <c r="A56" s="31">
        <f>IF(N('기본입력'!G14)=0,"20        년        월        일",'기본입력'!G14)</f>
        <v/>
      </c>
    </row>
    <row r="57" ht="40" customHeight="1"/>
    <row r="58" ht="28" customHeight="1">
      <c r="A58" s="15" t="inlineStr"/>
      <c r="D58" s="32" t="inlineStr"/>
      <c r="F58" s="33" t="inlineStr">
        <is>
          <t>주    소</t>
        </is>
      </c>
      <c r="H58" s="26" t="inlineStr">
        <is>
          <t>:</t>
        </is>
      </c>
      <c r="I58" s="34">
        <f>IF('기본입력'!D20="","",'기본입력'!D20)</f>
        <v/>
      </c>
      <c r="L58" s="26" t="inlineStr"/>
    </row>
    <row r="59" ht="28" customHeight="1">
      <c r="A59" s="15" t="inlineStr"/>
      <c r="D59" s="32" t="inlineStr"/>
      <c r="F59" s="33" t="inlineStr">
        <is>
          <t>상    호</t>
        </is>
      </c>
      <c r="H59" s="26" t="inlineStr">
        <is>
          <t>:</t>
        </is>
      </c>
      <c r="I59" s="34">
        <f>IF('기본입력'!D18="","",'기본입력'!D18)</f>
        <v/>
      </c>
      <c r="L59" s="26" t="inlineStr"/>
    </row>
    <row r="60" ht="28" customHeight="1">
      <c r="A60" s="15" t="inlineStr"/>
      <c r="D60" s="32" t="inlineStr"/>
      <c r="F60" s="33" t="inlineStr">
        <is>
          <t>대 표 자</t>
        </is>
      </c>
      <c r="H60" s="26" t="inlineStr">
        <is>
          <t>:</t>
        </is>
      </c>
      <c r="I60" s="34">
        <f>IF('기본입력'!D19="","",'기본입력'!D19)</f>
        <v/>
      </c>
      <c r="L60" s="26" t="inlineStr">
        <is>
          <t>(인)</t>
        </is>
      </c>
    </row>
    <row r="61" ht="40" customHeight="1"/>
    <row r="62" ht="36" customHeight="1">
      <c r="A62" s="15" t="inlineStr"/>
      <c r="B62" s="35">
        <f>IF('기본입력'!D8="","",'기본입력'!D8)</f>
        <v/>
      </c>
      <c r="H62" s="36" t="inlineStr">
        <is>
          <t xml:space="preserve">  귀 하</t>
        </is>
      </c>
    </row>
    <row r="63" ht="30" customHeight="1"/>
    <row r="64" ht="50" customHeight="1">
      <c r="A64" s="37" t="inlineStr">
        <is>
          <t>품질관리자 선임계</t>
        </is>
      </c>
    </row>
    <row r="65" ht="34" customHeight="1"/>
    <row r="66" ht="34" customHeight="1">
      <c r="A66" s="15" t="inlineStr"/>
      <c r="B66" s="23" t="inlineStr">
        <is>
          <t>공 사 명</t>
        </is>
      </c>
      <c r="E66" s="24" t="inlineStr">
        <is>
          <t>:</t>
        </is>
      </c>
      <c r="F66" s="25">
        <f>IF('기본입력'!D6="","",'기본입력'!D6)</f>
        <v/>
      </c>
    </row>
    <row r="67" ht="34" customHeight="1">
      <c r="A67" s="15" t="inlineStr"/>
      <c r="B67" s="23" t="inlineStr">
        <is>
          <t>주    소</t>
        </is>
      </c>
      <c r="E67" s="24" t="inlineStr">
        <is>
          <t>:</t>
        </is>
      </c>
      <c r="F67" s="25">
        <f>IF('기본입력'!G29="","",'기본입력'!G29)</f>
        <v/>
      </c>
    </row>
    <row r="68" ht="34" customHeight="1">
      <c r="A68" s="15" t="inlineStr"/>
      <c r="B68" s="23" t="inlineStr">
        <is>
          <t>성    명</t>
        </is>
      </c>
      <c r="E68" s="24" t="inlineStr">
        <is>
          <t>:</t>
        </is>
      </c>
      <c r="F68" s="25">
        <f>IF('기본입력'!G25="","",'기본입력'!G25)</f>
        <v/>
      </c>
    </row>
    <row r="69" ht="34" customHeight="1">
      <c r="A69" s="15" t="inlineStr"/>
      <c r="B69" s="23" t="inlineStr">
        <is>
          <t>생 년 월 일</t>
        </is>
      </c>
      <c r="E69" s="24" t="inlineStr">
        <is>
          <t>:</t>
        </is>
      </c>
      <c r="F69" s="29">
        <f>IF(N('기본입력'!G26)=0,"",'기본입력'!G26)</f>
        <v/>
      </c>
    </row>
    <row r="70" ht="34" customHeight="1">
      <c r="A70" s="15" t="inlineStr"/>
      <c r="B70" s="23" t="inlineStr">
        <is>
          <t>자격종목 (번호)</t>
        </is>
      </c>
      <c r="E70" s="24" t="inlineStr">
        <is>
          <t>:</t>
        </is>
      </c>
      <c r="F70" s="25">
        <f>IF('기본입력'!G27="","",'기본입력'!G27&amp;IF('기본입력'!G28="",""," ( "&amp;'기본입력'!G28&amp;" )"))</f>
        <v/>
      </c>
    </row>
    <row r="71" ht="34" customHeight="1"/>
    <row r="72" ht="52" customHeight="1">
      <c r="A72" s="15" t="inlineStr"/>
      <c r="B72" s="38" t="inlineStr">
        <is>
          <t>위 사람을 위 공사의 품질관리자로 정하고 현장 내의 책임을 성실히 수행하겠기에 품질관리자 선임계를 제출합니다.</t>
        </is>
      </c>
      <c r="L72" s="15" t="inlineStr"/>
    </row>
    <row r="73" ht="24" customHeight="1"/>
    <row r="74" ht="24" customHeight="1">
      <c r="A74" s="15" t="inlineStr"/>
      <c r="B74" s="39" t="inlineStr">
        <is>
          <t>첨 부</t>
        </is>
      </c>
      <c r="C74" s="26" t="inlineStr">
        <is>
          <t>:</t>
        </is>
      </c>
      <c r="D74" s="40" t="inlineStr">
        <is>
          <t>1.</t>
        </is>
      </c>
      <c r="E74" s="34" t="inlineStr">
        <is>
          <t>재직증명서</t>
        </is>
      </c>
      <c r="J74" s="40" t="inlineStr">
        <is>
          <t>1부</t>
        </is>
      </c>
      <c r="K74" s="15" t="inlineStr"/>
    </row>
    <row r="75" ht="24" customHeight="1">
      <c r="A75" s="15" t="inlineStr"/>
      <c r="B75" s="39" t="inlineStr"/>
      <c r="C75" s="26" t="inlineStr"/>
      <c r="D75" s="40" t="inlineStr">
        <is>
          <t>2.</t>
        </is>
      </c>
      <c r="E75" s="34" t="inlineStr">
        <is>
          <t>기술자 자격증 사본</t>
        </is>
      </c>
      <c r="J75" s="40" t="inlineStr">
        <is>
          <t>1부</t>
        </is>
      </c>
      <c r="K75" s="15" t="inlineStr"/>
    </row>
    <row r="76" ht="24" customHeight="1">
      <c r="A76" s="15" t="inlineStr"/>
      <c r="B76" s="39" t="inlineStr"/>
      <c r="C76" s="26" t="inlineStr"/>
      <c r="D76" s="40" t="inlineStr">
        <is>
          <t>3.</t>
        </is>
      </c>
      <c r="E76" s="34" t="inlineStr">
        <is>
          <t>경력확인서</t>
        </is>
      </c>
      <c r="J76" s="40" t="inlineStr">
        <is>
          <t>1부</t>
        </is>
      </c>
      <c r="K76" s="15" t="inlineStr"/>
    </row>
    <row r="77" ht="30" customHeight="1"/>
    <row r="78" ht="30" customHeight="1">
      <c r="A78" s="31">
        <f>IF(N('기본입력'!G14)=0,"20        년        월        일",'기본입력'!G14)</f>
        <v/>
      </c>
    </row>
    <row r="79" ht="30" customHeight="1"/>
    <row r="80" ht="28" customHeight="1">
      <c r="A80" s="15" t="inlineStr"/>
      <c r="D80" s="32" t="inlineStr">
        <is>
          <t>수 급 인</t>
        </is>
      </c>
      <c r="F80" s="33" t="inlineStr">
        <is>
          <t>주    소</t>
        </is>
      </c>
      <c r="H80" s="26" t="inlineStr">
        <is>
          <t>:</t>
        </is>
      </c>
      <c r="I80" s="34">
        <f>IF('기본입력'!D20="","",'기본입력'!D20)</f>
        <v/>
      </c>
      <c r="L80" s="26" t="inlineStr"/>
    </row>
    <row r="81" ht="28" customHeight="1">
      <c r="A81" s="15" t="inlineStr"/>
      <c r="D81" s="32" t="inlineStr"/>
      <c r="F81" s="33" t="inlineStr">
        <is>
          <t>상    호</t>
        </is>
      </c>
      <c r="H81" s="26" t="inlineStr">
        <is>
          <t>:</t>
        </is>
      </c>
      <c r="I81" s="34">
        <f>IF('기본입력'!D18="","",'기본입력'!D18)</f>
        <v/>
      </c>
      <c r="L81" s="26" t="inlineStr"/>
    </row>
    <row r="82" ht="28" customHeight="1">
      <c r="A82" s="15" t="inlineStr"/>
      <c r="D82" s="32" t="inlineStr"/>
      <c r="F82" s="33" t="inlineStr">
        <is>
          <t>대 표 자</t>
        </is>
      </c>
      <c r="H82" s="26" t="inlineStr">
        <is>
          <t>:</t>
        </is>
      </c>
      <c r="I82" s="34">
        <f>IF('기본입력'!D19="","",'기본입력'!D19)</f>
        <v/>
      </c>
      <c r="L82" s="26" t="inlineStr">
        <is>
          <t>(인)</t>
        </is>
      </c>
    </row>
    <row r="83" ht="30" customHeight="1"/>
    <row r="84" ht="36" customHeight="1">
      <c r="A84" s="15" t="inlineStr"/>
      <c r="B84" s="35">
        <f>IF('기본입력'!D8="","",'기본입력'!D8)</f>
        <v/>
      </c>
      <c r="H84" s="36" t="inlineStr">
        <is>
          <t xml:space="preserve">  귀 하</t>
        </is>
      </c>
    </row>
    <row r="85" ht="30" customHeight="1"/>
    <row r="86" ht="50" customHeight="1">
      <c r="A86" s="37" t="inlineStr">
        <is>
          <t>재   직   증   명   서</t>
        </is>
      </c>
    </row>
    <row r="87" ht="40" customHeight="1"/>
    <row r="88" ht="40" customHeight="1">
      <c r="A88" s="15" t="inlineStr"/>
      <c r="B88" s="6" t="inlineStr">
        <is>
          <t>성      명</t>
        </is>
      </c>
      <c r="C88" s="7" t="n"/>
      <c r="D88" s="7" t="n"/>
      <c r="E88" s="41">
        <f>IF('기본입력'!G25="","",'기본입력'!G25)</f>
        <v/>
      </c>
      <c r="F88" s="7" t="n"/>
      <c r="G88" s="7" t="n"/>
      <c r="H88" s="7" t="n"/>
      <c r="I88" s="7" t="n"/>
      <c r="J88" s="7" t="n"/>
      <c r="K88" s="7" t="n"/>
      <c r="L88" s="15" t="inlineStr"/>
    </row>
    <row r="89" ht="40" customHeight="1">
      <c r="A89" s="15" t="inlineStr"/>
      <c r="B89" s="6" t="inlineStr">
        <is>
          <t>생 년 월 일</t>
        </is>
      </c>
      <c r="C89" s="7" t="n"/>
      <c r="D89" s="7" t="n"/>
      <c r="E89" s="42">
        <f>IF(N('기본입력'!G26)=0,"",'기본입력'!G26)</f>
        <v/>
      </c>
      <c r="F89" s="7" t="n"/>
      <c r="G89" s="7" t="n"/>
      <c r="H89" s="7" t="n"/>
      <c r="I89" s="7" t="n"/>
      <c r="J89" s="7" t="n"/>
      <c r="K89" s="7" t="n"/>
      <c r="L89" s="15" t="inlineStr"/>
    </row>
    <row r="90" ht="40" customHeight="1">
      <c r="A90" s="15" t="inlineStr"/>
      <c r="B90" s="6" t="inlineStr">
        <is>
          <t>주      소</t>
        </is>
      </c>
      <c r="C90" s="7" t="n"/>
      <c r="D90" s="7" t="n"/>
      <c r="E90" s="41">
        <f>IF('기본입력'!G29="","",'기본입력'!G29)</f>
        <v/>
      </c>
      <c r="F90" s="7" t="n"/>
      <c r="G90" s="7" t="n"/>
      <c r="H90" s="7" t="n"/>
      <c r="I90" s="7" t="n"/>
      <c r="J90" s="7" t="n"/>
      <c r="K90" s="7" t="n"/>
      <c r="L90" s="15" t="inlineStr"/>
    </row>
    <row r="91" ht="40" customHeight="1">
      <c r="A91" s="15" t="inlineStr"/>
      <c r="B91" s="6" t="inlineStr">
        <is>
          <t>자 격 종 목</t>
        </is>
      </c>
      <c r="C91" s="7" t="n"/>
      <c r="D91" s="7" t="n"/>
      <c r="E91" s="43">
        <f>IF('기본입력'!G27="","",'기본입력'!G27)</f>
        <v/>
      </c>
      <c r="F91" s="7" t="n"/>
      <c r="G91" s="6" t="inlineStr">
        <is>
          <t>자격번호</t>
        </is>
      </c>
      <c r="H91" s="7" t="n"/>
      <c r="I91" s="43">
        <f>IF('기본입력'!G28="","",'기본입력'!G28)</f>
        <v/>
      </c>
      <c r="J91" s="7" t="n"/>
      <c r="K91" s="7" t="n"/>
      <c r="L91" s="15" t="inlineStr"/>
    </row>
    <row r="92" ht="40" customHeight="1">
      <c r="A92" s="15" t="inlineStr"/>
      <c r="B92" s="6" t="inlineStr">
        <is>
          <t>재 직 기 간</t>
        </is>
      </c>
      <c r="C92" s="7" t="n"/>
      <c r="D92" s="7" t="n"/>
      <c r="E92" s="44">
        <f>IF(N('기본입력'!G30)=0,"",'기본입력'!G30)</f>
        <v/>
      </c>
      <c r="F92" s="7" t="n"/>
      <c r="G92" s="7" t="n"/>
      <c r="H92" s="7" t="n"/>
      <c r="I92" s="45" t="inlineStr">
        <is>
          <t>~   현  재</t>
        </is>
      </c>
      <c r="J92" s="7" t="n"/>
      <c r="K92" s="7" t="n"/>
      <c r="L92" s="15" t="inlineStr"/>
    </row>
    <row r="93" ht="40" customHeight="1">
      <c r="A93" s="15" t="inlineStr"/>
      <c r="B93" s="6" t="inlineStr">
        <is>
          <t>직      위</t>
        </is>
      </c>
      <c r="C93" s="7" t="n"/>
      <c r="D93" s="7" t="n"/>
      <c r="E93" s="46" t="n"/>
      <c r="F93" s="7" t="n"/>
      <c r="G93" s="7" t="n"/>
      <c r="H93" s="7" t="n"/>
      <c r="I93" s="7" t="n"/>
      <c r="J93" s="7" t="n"/>
      <c r="K93" s="7" t="n"/>
      <c r="L93" s="15" t="inlineStr"/>
    </row>
    <row r="94" ht="50" customHeight="1"/>
    <row r="95" ht="30" customHeight="1">
      <c r="A95" s="30" t="inlineStr">
        <is>
          <t>위 사람은 당사에 재직 중임을 증명합니다.</t>
        </is>
      </c>
    </row>
    <row r="96" ht="50" customHeight="1"/>
    <row r="97" ht="30" customHeight="1">
      <c r="A97" s="31">
        <f>IF(N('기본입력'!G14)=0,"20        년        월        일",'기본입력'!G14)</f>
        <v/>
      </c>
    </row>
    <row r="98" ht="40" customHeight="1"/>
    <row r="99" ht="28" customHeight="1">
      <c r="A99" s="15" t="inlineStr"/>
      <c r="D99" s="32" t="inlineStr"/>
      <c r="F99" s="33" t="inlineStr">
        <is>
          <t>주    소</t>
        </is>
      </c>
      <c r="H99" s="26" t="inlineStr">
        <is>
          <t>:</t>
        </is>
      </c>
      <c r="I99" s="34">
        <f>IF('기본입력'!D20="","",'기본입력'!D20)</f>
        <v/>
      </c>
      <c r="L99" s="26" t="inlineStr"/>
    </row>
    <row r="100" ht="28" customHeight="1">
      <c r="A100" s="15" t="inlineStr"/>
      <c r="D100" s="32" t="inlineStr"/>
      <c r="F100" s="33" t="inlineStr">
        <is>
          <t>상    호</t>
        </is>
      </c>
      <c r="H100" s="26" t="inlineStr">
        <is>
          <t>:</t>
        </is>
      </c>
      <c r="I100" s="34">
        <f>IF('기본입력'!D18="","",'기본입력'!D18)</f>
        <v/>
      </c>
      <c r="L100" s="26" t="inlineStr"/>
    </row>
    <row r="101" ht="28" customHeight="1">
      <c r="A101" s="15" t="inlineStr"/>
      <c r="D101" s="32" t="inlineStr"/>
      <c r="F101" s="33" t="inlineStr">
        <is>
          <t>대 표 자</t>
        </is>
      </c>
      <c r="H101" s="26" t="inlineStr">
        <is>
          <t>:</t>
        </is>
      </c>
      <c r="I101" s="34">
        <f>IF('기본입력'!D19="","",'기본입력'!D19)</f>
        <v/>
      </c>
      <c r="L101" s="26" t="inlineStr">
        <is>
          <t>(인)</t>
        </is>
      </c>
    </row>
    <row r="102" ht="40" customHeight="1"/>
    <row r="103" ht="36" customHeight="1">
      <c r="A103" s="15" t="inlineStr"/>
      <c r="B103" s="35">
        <f>IF('기본입력'!D8="","",'기본입력'!D8)</f>
        <v/>
      </c>
      <c r="H103" s="36" t="inlineStr">
        <is>
          <t xml:space="preserve">  귀 하</t>
        </is>
      </c>
    </row>
    <row r="105" ht="34" customHeight="1">
      <c r="A105" s="17" t="inlineStr">
        <is>
          <t>모든 칸이 «기본입력» 에서 따라옵니다(직위만 여기서 적음). 서류 날짜 = 기본입력의 제출일(비우면 착공일).</t>
        </is>
      </c>
    </row>
    <row r="106" ht="34" customHeight="1">
      <c r="A106" s="17" t="inlineStr">
        <is>
          <t>장기계속공사가 아니면 1차 계약금액 · 1차 준공예정일 줄은 비어 보입니다 — 필요 없으면 줄을 지우세요.</t>
        </is>
      </c>
    </row>
  </sheetData>
  <mergeCells count="167">
    <mergeCell ref="B11:D11"/>
    <mergeCell ref="D60:E60"/>
    <mergeCell ref="D100:E100"/>
    <mergeCell ref="A80:C80"/>
    <mergeCell ref="H43:L43"/>
    <mergeCell ref="K33:L33"/>
    <mergeCell ref="A37:L37"/>
    <mergeCell ref="A105:L105"/>
    <mergeCell ref="B28:D28"/>
    <mergeCell ref="K35:L35"/>
    <mergeCell ref="E93:K93"/>
    <mergeCell ref="K76:L76"/>
    <mergeCell ref="A23:L23"/>
    <mergeCell ref="F80:G80"/>
    <mergeCell ref="B92:D92"/>
    <mergeCell ref="I17:K17"/>
    <mergeCell ref="F10:L10"/>
    <mergeCell ref="I82:K82"/>
    <mergeCell ref="B6:D6"/>
    <mergeCell ref="B72:K72"/>
    <mergeCell ref="E48:K48"/>
    <mergeCell ref="I50:K50"/>
    <mergeCell ref="I59:K59"/>
    <mergeCell ref="E51:H51"/>
    <mergeCell ref="F81:G81"/>
    <mergeCell ref="F5:L5"/>
    <mergeCell ref="E91:F91"/>
    <mergeCell ref="G91:H91"/>
    <mergeCell ref="F8:L8"/>
    <mergeCell ref="F66:L66"/>
    <mergeCell ref="B70:D70"/>
    <mergeCell ref="B21:G21"/>
    <mergeCell ref="E89:K89"/>
    <mergeCell ref="I100:K100"/>
    <mergeCell ref="A78:L78"/>
    <mergeCell ref="F28:L28"/>
    <mergeCell ref="D19:E19"/>
    <mergeCell ref="B8:D8"/>
    <mergeCell ref="F9:L9"/>
    <mergeCell ref="F19:G19"/>
    <mergeCell ref="D99:E99"/>
    <mergeCell ref="B88:D88"/>
    <mergeCell ref="F99:G99"/>
    <mergeCell ref="A3:L3"/>
    <mergeCell ref="I92:K92"/>
    <mergeCell ref="J7:L7"/>
    <mergeCell ref="B10:D10"/>
    <mergeCell ref="A95:L95"/>
    <mergeCell ref="D101:E101"/>
    <mergeCell ref="H21:L21"/>
    <mergeCell ref="F18:G18"/>
    <mergeCell ref="B9:D9"/>
    <mergeCell ref="A97:L97"/>
    <mergeCell ref="B68:D68"/>
    <mergeCell ref="A106:L106"/>
    <mergeCell ref="A81:C81"/>
    <mergeCell ref="F17:G17"/>
    <mergeCell ref="F6:I6"/>
    <mergeCell ref="I51:K51"/>
    <mergeCell ref="B31:K31"/>
    <mergeCell ref="B5:D5"/>
    <mergeCell ref="E52:K52"/>
    <mergeCell ref="A58:C58"/>
    <mergeCell ref="A40:C40"/>
    <mergeCell ref="I81:K81"/>
    <mergeCell ref="H84:L84"/>
    <mergeCell ref="B47:D47"/>
    <mergeCell ref="D39:E39"/>
    <mergeCell ref="A82:C82"/>
    <mergeCell ref="F39:G39"/>
    <mergeCell ref="A60:C60"/>
    <mergeCell ref="I101:K101"/>
    <mergeCell ref="B48:D48"/>
    <mergeCell ref="I91:K91"/>
    <mergeCell ref="K74:L74"/>
    <mergeCell ref="E50:F50"/>
    <mergeCell ref="J6:L6"/>
    <mergeCell ref="A99:C99"/>
    <mergeCell ref="H103:L103"/>
    <mergeCell ref="D81:E81"/>
    <mergeCell ref="A18:C18"/>
    <mergeCell ref="E33:I33"/>
    <mergeCell ref="A101:C101"/>
    <mergeCell ref="B103:G103"/>
    <mergeCell ref="A86:L86"/>
    <mergeCell ref="E35:I35"/>
    <mergeCell ref="E47:K47"/>
    <mergeCell ref="B84:G84"/>
    <mergeCell ref="B49:D49"/>
    <mergeCell ref="I39:K39"/>
    <mergeCell ref="F29:L29"/>
    <mergeCell ref="F11:L11"/>
    <mergeCell ref="F69:L69"/>
    <mergeCell ref="F101:G101"/>
    <mergeCell ref="D17:E17"/>
    <mergeCell ref="B51:D51"/>
    <mergeCell ref="E74:I74"/>
    <mergeCell ref="E92:H92"/>
    <mergeCell ref="F100:G100"/>
    <mergeCell ref="F7:I7"/>
    <mergeCell ref="E88:K88"/>
    <mergeCell ref="B50:D50"/>
    <mergeCell ref="A13:L13"/>
    <mergeCell ref="I40:K40"/>
    <mergeCell ref="A59:C59"/>
    <mergeCell ref="B25:D25"/>
    <mergeCell ref="B91:D91"/>
    <mergeCell ref="I80:K80"/>
    <mergeCell ref="A15:L15"/>
    <mergeCell ref="A64:L64"/>
    <mergeCell ref="B66:D66"/>
    <mergeCell ref="F26:L26"/>
    <mergeCell ref="A1:F1"/>
    <mergeCell ref="B93:D93"/>
    <mergeCell ref="G50:H50"/>
    <mergeCell ref="B43:G43"/>
    <mergeCell ref="I41:K41"/>
    <mergeCell ref="A54:L54"/>
    <mergeCell ref="A41:C41"/>
    <mergeCell ref="K34:L34"/>
    <mergeCell ref="B67:D67"/>
    <mergeCell ref="F27:L27"/>
    <mergeCell ref="F67:L67"/>
    <mergeCell ref="I18:K18"/>
    <mergeCell ref="D40:E40"/>
    <mergeCell ref="A56:L56"/>
    <mergeCell ref="B29:D29"/>
    <mergeCell ref="F40:G40"/>
    <mergeCell ref="I58:K58"/>
    <mergeCell ref="B69:D69"/>
    <mergeCell ref="D80:E80"/>
    <mergeCell ref="F59:G59"/>
    <mergeCell ref="A17:C17"/>
    <mergeCell ref="A100:C100"/>
    <mergeCell ref="D41:E41"/>
    <mergeCell ref="K75:L75"/>
    <mergeCell ref="F41:G41"/>
    <mergeCell ref="F68:L68"/>
    <mergeCell ref="F25:L25"/>
    <mergeCell ref="G1:L1"/>
    <mergeCell ref="I19:K19"/>
    <mergeCell ref="B89:D89"/>
    <mergeCell ref="A19:C19"/>
    <mergeCell ref="E34:I34"/>
    <mergeCell ref="I99:K99"/>
    <mergeCell ref="I60:K60"/>
    <mergeCell ref="B26:D26"/>
    <mergeCell ref="A39:C39"/>
    <mergeCell ref="D18:E18"/>
    <mergeCell ref="D58:E58"/>
    <mergeCell ref="B7:D7"/>
    <mergeCell ref="F58:G58"/>
    <mergeCell ref="B62:G62"/>
    <mergeCell ref="B90:D90"/>
    <mergeCell ref="E76:I76"/>
    <mergeCell ref="F70:L70"/>
    <mergeCell ref="D82:E82"/>
    <mergeCell ref="F82:G82"/>
    <mergeCell ref="A45:L45"/>
    <mergeCell ref="F60:G60"/>
    <mergeCell ref="H62:L62"/>
    <mergeCell ref="E90:K90"/>
    <mergeCell ref="B27:D27"/>
    <mergeCell ref="B52:D52"/>
    <mergeCell ref="E75:I75"/>
    <mergeCell ref="D59:E59"/>
    <mergeCell ref="E49:K49"/>
  </mergeCells>
  <printOptions horizontalCentered="1"/>
  <pageMargins left="0.6" right="0.6" top="0.55" bottom="0.55" header="0.2" footer="0.2"/>
  <pageSetup orientation="portrait" paperSize="9" fitToHeight="0" fitToWidth="1"/>
  <rowBreaks count="4" manualBreakCount="4">
    <brk id="21" min="0" max="16383" man="1"/>
    <brk id="43" min="0" max="16383" man="1"/>
    <brk id="62" min="0" max="16383" man="1"/>
    <brk id="84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3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15" customHeight="1">
      <c r="A2" s="47" t="inlineStr">
        <is>
          <t>■ 건설산업기본법 시행규칙 [별지 제22호의6서식] &lt;개정 2024. 10. 16.&gt;</t>
        </is>
      </c>
    </row>
    <row r="3" ht="34" customHeight="1">
      <c r="A3" s="48" t="inlineStr">
        <is>
          <t>건설공사의 직접시공계획서</t>
        </is>
      </c>
      <c r="K3" s="49" t="inlineStr">
        <is>
          <t>(앞쪽)</t>
        </is>
      </c>
    </row>
    <row r="4" ht="26" customHeight="1">
      <c r="A4" s="6" t="inlineStr">
        <is>
          <t>공  사  명</t>
        </is>
      </c>
      <c r="B4" s="7" t="n"/>
      <c r="C4" s="50">
        <f>IF('기본입력'!D6="","",'기본입력'!D6)</f>
        <v/>
      </c>
      <c r="D4" s="7" t="n"/>
      <c r="E4" s="7" t="n"/>
      <c r="F4" s="7" t="n"/>
      <c r="G4" s="7" t="n"/>
      <c r="H4" s="7" t="n"/>
      <c r="I4" s="7" t="n"/>
      <c r="J4" s="7" t="n"/>
      <c r="K4" s="7" t="n"/>
      <c r="L4" s="7" t="n"/>
    </row>
    <row r="5" ht="28" customHeight="1">
      <c r="A5" s="11" t="inlineStr">
        <is>
          <t>① 공사종류</t>
        </is>
      </c>
      <c r="B5" s="7" t="n"/>
      <c r="C5" s="51" t="n"/>
      <c r="D5" s="7" t="n"/>
      <c r="E5" s="52" t="inlineStr">
        <is>
          <t>①-1 공종그룹종류</t>
        </is>
      </c>
      <c r="F5" s="7" t="n"/>
      <c r="G5" s="53" t="n"/>
      <c r="H5" s="7" t="n"/>
      <c r="I5" s="52" t="inlineStr">
        <is>
          <t>①-2 세부공사종류</t>
        </is>
      </c>
      <c r="J5" s="7" t="n"/>
      <c r="K5" s="53" t="n"/>
      <c r="L5" s="7" t="n"/>
    </row>
    <row r="6" ht="26" customHeight="1">
      <c r="A6" s="6" t="inlineStr">
        <is>
          <t>현장소재지</t>
        </is>
      </c>
      <c r="B6" s="7" t="n"/>
      <c r="C6" s="50">
        <f>IF('기본입력'!D7="","",'기본입력'!D7)</f>
        <v/>
      </c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6" customHeight="1">
      <c r="A7" s="6" t="inlineStr">
        <is>
          <t>발  주  자</t>
        </is>
      </c>
      <c r="B7" s="7" t="n"/>
      <c r="C7" s="11" t="inlineStr">
        <is>
          <t>상호(기관명)</t>
        </is>
      </c>
      <c r="D7" s="7" t="n"/>
      <c r="E7" s="50">
        <f>IF('기본입력'!D8="","",'기본입력'!D8)</f>
        <v/>
      </c>
      <c r="F7" s="7" t="n"/>
      <c r="G7" s="7" t="n"/>
      <c r="H7" s="7" t="n"/>
      <c r="I7" s="7" t="n"/>
      <c r="J7" s="11" t="inlineStr">
        <is>
          <t>구 분</t>
        </is>
      </c>
      <c r="K7" s="51" t="n"/>
      <c r="L7" s="7" t="n"/>
    </row>
    <row r="8" ht="26" customHeight="1">
      <c r="A8" s="7" t="n"/>
      <c r="B8" s="7" t="n"/>
      <c r="C8" s="13" t="inlineStr">
        <is>
          <t>대 표 자</t>
        </is>
      </c>
      <c r="D8" s="7" t="n"/>
      <c r="E8" s="51" t="n"/>
      <c r="F8" s="7" t="n"/>
      <c r="G8" s="11" t="inlineStr">
        <is>
          <t>주 소</t>
        </is>
      </c>
      <c r="H8" s="20" t="n"/>
      <c r="I8" s="7" t="n"/>
      <c r="J8" s="7" t="n"/>
      <c r="K8" s="7" t="n"/>
      <c r="L8" s="7" t="n"/>
    </row>
    <row r="9" ht="26" customHeight="1">
      <c r="A9" s="6" t="inlineStr">
        <is>
          <t>수  급  인</t>
        </is>
      </c>
      <c r="B9" s="7" t="n"/>
      <c r="C9" s="13" t="inlineStr">
        <is>
          <t>상      호</t>
        </is>
      </c>
      <c r="D9" s="7" t="n"/>
      <c r="E9" s="50">
        <f>IF('기본입력'!D18="","",'기본입력'!D18)</f>
        <v/>
      </c>
      <c r="F9" s="7" t="n"/>
      <c r="G9" s="7" t="n"/>
      <c r="H9" s="13" t="inlineStr">
        <is>
          <t>대 표 자</t>
        </is>
      </c>
      <c r="I9" s="7" t="n"/>
      <c r="J9" s="50">
        <f>IF('기본입력'!D19="","",'기본입력'!D19)</f>
        <v/>
      </c>
      <c r="K9" s="7" t="n"/>
      <c r="L9" s="7" t="n"/>
    </row>
    <row r="10" ht="26" customHeight="1">
      <c r="A10" s="7" t="n"/>
      <c r="B10" s="7" t="n"/>
      <c r="C10" s="11" t="inlineStr">
        <is>
          <t>영업소 소재지</t>
        </is>
      </c>
      <c r="D10" s="7" t="n"/>
      <c r="E10" s="50">
        <f>IF('기본입력'!D20="","",'기본입력'!D20)</f>
        <v/>
      </c>
      <c r="F10" s="7" t="n"/>
      <c r="G10" s="7" t="n"/>
      <c r="H10" s="7" t="n"/>
      <c r="I10" s="7" t="n"/>
      <c r="J10" s="7" t="n"/>
      <c r="K10" s="7" t="n"/>
      <c r="L10" s="7" t="n"/>
    </row>
    <row r="11" ht="26" customHeight="1">
      <c r="A11" s="6" t="inlineStr">
        <is>
          <t>도 급 방 법</t>
        </is>
      </c>
      <c r="B11" s="7" t="n"/>
      <c r="C11" s="20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6" customHeight="1">
      <c r="A12" s="6" t="inlineStr">
        <is>
          <t>계 약 성 질</t>
        </is>
      </c>
      <c r="B12" s="7" t="n"/>
      <c r="C12" s="20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6" customHeight="1">
      <c r="A13" s="13" t="inlineStr">
        <is>
          <t>② 계 약 일</t>
        </is>
      </c>
      <c r="B13" s="7" t="n"/>
      <c r="C13" s="54">
        <f>IF(N('기본입력'!D11)=0,"",'기본입력'!D11)</f>
        <v/>
      </c>
      <c r="D13" s="7" t="n"/>
      <c r="E13" s="13" t="inlineStr">
        <is>
          <t>③ 착 공 일</t>
        </is>
      </c>
      <c r="F13" s="7" t="n"/>
      <c r="G13" s="54">
        <f>IF(N('기본입력'!J11)=0,"",'기본입력'!J11)</f>
        <v/>
      </c>
      <c r="H13" s="7" t="n"/>
      <c r="I13" s="11" t="inlineStr">
        <is>
          <t>④ 준공예정일</t>
        </is>
      </c>
      <c r="J13" s="7" t="n"/>
      <c r="K13" s="54">
        <f>IF(N('기본입력'!J12)=0,"",'기본입력'!J12)</f>
        <v/>
      </c>
      <c r="L13" s="7" t="n"/>
    </row>
    <row r="14" ht="26" customHeight="1">
      <c r="A14" s="13" t="inlineStr">
        <is>
          <t>⑤ 총 노무비</t>
        </is>
      </c>
      <c r="B14" s="7" t="n"/>
      <c r="C14" s="55" t="n"/>
      <c r="D14" s="7" t="n"/>
      <c r="E14" s="7" t="n"/>
      <c r="F14" s="56" t="inlineStr">
        <is>
          <t>도급금액 산출내역서의 노무비 합계 (장기계속공사는 총공사 부기금액 중 노무비 합계)</t>
        </is>
      </c>
      <c r="G14" s="7" t="n"/>
      <c r="H14" s="7" t="n"/>
      <c r="I14" s="7" t="n"/>
      <c r="J14" s="7" t="n"/>
      <c r="K14" s="7" t="n"/>
      <c r="L14" s="7" t="n"/>
    </row>
    <row r="15" ht="24" customHeight="1">
      <c r="A15" s="19" t="inlineStr">
        <is>
          <t>직   접   시   공   계   획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30" customHeight="1">
      <c r="A16" s="19" t="inlineStr">
        <is>
          <t>직접시공 공종</t>
        </is>
      </c>
      <c r="B16" s="7" t="n"/>
      <c r="C16" s="7" t="n"/>
      <c r="D16" s="57" t="inlineStr">
        <is>
          <t>기능인력
투입예정 인원</t>
        </is>
      </c>
      <c r="E16" s="7" t="n"/>
      <c r="F16" s="58" t="n"/>
      <c r="G16" s="19" t="inlineStr">
        <is>
          <t>하 도 급 (예 정)  공 종</t>
        </is>
      </c>
      <c r="H16" s="7" t="n"/>
      <c r="I16" s="7" t="n"/>
      <c r="J16" s="7" t="n"/>
      <c r="K16" s="7" t="n"/>
      <c r="L16" s="7" t="n"/>
    </row>
    <row r="17" ht="22" customHeight="1">
      <c r="A17" s="19" t="inlineStr">
        <is>
          <t>⑥ 세 부 공 종</t>
        </is>
      </c>
      <c r="B17" s="7" t="n"/>
      <c r="C17" s="7" t="n"/>
      <c r="D17" s="7" t="n"/>
      <c r="E17" s="19" t="inlineStr">
        <is>
          <t>금    액</t>
        </is>
      </c>
      <c r="F17" s="7" t="n"/>
      <c r="G17" s="19" t="inlineStr">
        <is>
          <t>⑥ 세 부 공 종</t>
        </is>
      </c>
      <c r="H17" s="7" t="n"/>
      <c r="I17" s="7" t="n"/>
      <c r="J17" s="7" t="n"/>
      <c r="K17" s="19" t="inlineStr">
        <is>
          <t>금    액</t>
        </is>
      </c>
      <c r="L17" s="7" t="n"/>
    </row>
    <row r="18" ht="23" customHeight="1">
      <c r="A18" s="20" t="n"/>
      <c r="B18" s="7" t="n"/>
      <c r="C18" s="7" t="n"/>
      <c r="D18" s="7" t="n"/>
      <c r="E18" s="59" t="n"/>
      <c r="F18" s="7" t="n"/>
      <c r="G18" s="20" t="n"/>
      <c r="H18" s="7" t="n"/>
      <c r="I18" s="7" t="n"/>
      <c r="J18" s="7" t="n"/>
      <c r="K18" s="59" t="n"/>
      <c r="L18" s="7" t="n"/>
    </row>
    <row r="19" ht="23" customHeight="1">
      <c r="A19" s="20" t="n"/>
      <c r="B19" s="7" t="n"/>
      <c r="C19" s="7" t="n"/>
      <c r="D19" s="7" t="n"/>
      <c r="E19" s="59" t="n"/>
      <c r="F19" s="7" t="n"/>
      <c r="G19" s="20" t="n"/>
      <c r="H19" s="7" t="n"/>
      <c r="I19" s="7" t="n"/>
      <c r="J19" s="7" t="n"/>
      <c r="K19" s="59" t="n"/>
      <c r="L19" s="7" t="n"/>
    </row>
    <row r="20" ht="23" customHeight="1">
      <c r="A20" s="20" t="n"/>
      <c r="B20" s="7" t="n"/>
      <c r="C20" s="7" t="n"/>
      <c r="D20" s="7" t="n"/>
      <c r="E20" s="59" t="n"/>
      <c r="F20" s="7" t="n"/>
      <c r="G20" s="20" t="n"/>
      <c r="H20" s="7" t="n"/>
      <c r="I20" s="7" t="n"/>
      <c r="J20" s="7" t="n"/>
      <c r="K20" s="59" t="n"/>
      <c r="L20" s="7" t="n"/>
    </row>
    <row r="21" ht="23" customHeight="1">
      <c r="A21" s="20" t="n"/>
      <c r="B21" s="7" t="n"/>
      <c r="C21" s="7" t="n"/>
      <c r="D21" s="7" t="n"/>
      <c r="E21" s="59" t="n"/>
      <c r="F21" s="7" t="n"/>
      <c r="G21" s="20" t="n"/>
      <c r="H21" s="7" t="n"/>
      <c r="I21" s="7" t="n"/>
      <c r="J21" s="7" t="n"/>
      <c r="K21" s="59" t="n"/>
      <c r="L21" s="7" t="n"/>
    </row>
    <row r="22" ht="23" customHeight="1">
      <c r="A22" s="20" t="n"/>
      <c r="B22" s="7" t="n"/>
      <c r="C22" s="7" t="n"/>
      <c r="D22" s="7" t="n"/>
      <c r="E22" s="59" t="n"/>
      <c r="F22" s="7" t="n"/>
      <c r="G22" s="20" t="n"/>
      <c r="H22" s="7" t="n"/>
      <c r="I22" s="7" t="n"/>
      <c r="J22" s="7" t="n"/>
      <c r="K22" s="59" t="n"/>
      <c r="L22" s="7" t="n"/>
    </row>
    <row r="23" ht="23" customHeight="1">
      <c r="A23" s="20" t="n"/>
      <c r="B23" s="7" t="n"/>
      <c r="C23" s="7" t="n"/>
      <c r="D23" s="7" t="n"/>
      <c r="E23" s="59" t="n"/>
      <c r="F23" s="7" t="n"/>
      <c r="G23" s="20" t="n"/>
      <c r="H23" s="7" t="n"/>
      <c r="I23" s="7" t="n"/>
      <c r="J23" s="7" t="n"/>
      <c r="K23" s="59" t="n"/>
      <c r="L23" s="7" t="n"/>
    </row>
    <row r="24" ht="23" customHeight="1">
      <c r="A24" s="20" t="n"/>
      <c r="B24" s="7" t="n"/>
      <c r="C24" s="7" t="n"/>
      <c r="D24" s="7" t="n"/>
      <c r="E24" s="59" t="n"/>
      <c r="F24" s="7" t="n"/>
      <c r="G24" s="20" t="n"/>
      <c r="H24" s="7" t="n"/>
      <c r="I24" s="7" t="n"/>
      <c r="J24" s="7" t="n"/>
      <c r="K24" s="59" t="n"/>
      <c r="L24" s="7" t="n"/>
    </row>
    <row r="25" ht="23" customHeight="1">
      <c r="A25" s="20" t="n"/>
      <c r="B25" s="7" t="n"/>
      <c r="C25" s="7" t="n"/>
      <c r="D25" s="7" t="n"/>
      <c r="E25" s="59" t="n"/>
      <c r="F25" s="7" t="n"/>
      <c r="G25" s="20" t="n"/>
      <c r="H25" s="7" t="n"/>
      <c r="I25" s="7" t="n"/>
      <c r="J25" s="7" t="n"/>
      <c r="K25" s="59" t="n"/>
      <c r="L25" s="7" t="n"/>
    </row>
    <row r="26" ht="23" customHeight="1">
      <c r="A26" s="20" t="n"/>
      <c r="B26" s="7" t="n"/>
      <c r="C26" s="7" t="n"/>
      <c r="D26" s="7" t="n"/>
      <c r="E26" s="59" t="n"/>
      <c r="F26" s="7" t="n"/>
      <c r="G26" s="20" t="n"/>
      <c r="H26" s="7" t="n"/>
      <c r="I26" s="7" t="n"/>
      <c r="J26" s="7" t="n"/>
      <c r="K26" s="59" t="n"/>
      <c r="L26" s="7" t="n"/>
    </row>
    <row r="27" ht="34" customHeight="1">
      <c r="A27" s="60" t="inlineStr">
        <is>
          <t>⑦ 직접시공 금액 합계
(직접시공 노무비)</t>
        </is>
      </c>
      <c r="B27" s="7" t="n"/>
      <c r="C27" s="7" t="n"/>
      <c r="D27" s="7" t="n"/>
      <c r="E27" s="61">
        <f>IF(SUM(E18:E26)=0,"",SUM(E18:E26))</f>
        <v/>
      </c>
      <c r="F27" s="7" t="n"/>
      <c r="G27" s="60" t="inlineStr">
        <is>
          <t>⑧ 하도급(예정)
총 노무비</t>
        </is>
      </c>
      <c r="H27" s="7" t="n"/>
      <c r="I27" s="7" t="n"/>
      <c r="J27" s="7" t="n"/>
      <c r="K27" s="61">
        <f>IF(SUM(K18:K26)=0,"",SUM(K18:K26))</f>
        <v/>
      </c>
      <c r="L27" s="7" t="n"/>
    </row>
    <row r="28" ht="24" customHeight="1">
      <c r="A28" s="60" t="inlineStr">
        <is>
          <t>⑦ + ⑧</t>
        </is>
      </c>
      <c r="B28" s="7" t="n"/>
      <c r="C28" s="7" t="n"/>
      <c r="D28" s="7" t="n"/>
      <c r="E28" s="62">
        <f>IF(AND(N(E27)=0,N(K27)=0),"",N(E27)+N(K27))</f>
        <v/>
      </c>
      <c r="F28" s="7" t="n"/>
      <c r="G28" s="63" t="inlineStr">
        <is>
          <t>⑤ 총 노무비와 차이 (⑦ + ⑧ − ⑤)</t>
        </is>
      </c>
      <c r="H28" s="7" t="n"/>
      <c r="I28" s="7" t="n"/>
      <c r="J28" s="7" t="n"/>
      <c r="K28" s="64">
        <f>IF(OR(E28="",N(C14)=0),"",E28-C14)</f>
        <v/>
      </c>
      <c r="L28" s="7" t="n"/>
    </row>
    <row r="29" ht="17" customHeight="1">
      <c r="A29" s="65">
        <f>IF(K28="","",IF(ROUND(K28,0)=0,"✔ ⑦ + ⑧ 이 ⑤ 총 노무비와 같습니다 (기재요령 4).","⚠ ⑦ + ⑧ 이 ⑤ 총 노무비와 다릅니다 — 세부공종 금액이나 ⑤ 를 다시 보세요 (기재요령 4: 같아야 함)."))</f>
        <v/>
      </c>
    </row>
    <row r="30" ht="4" customHeight="1"/>
    <row r="31" ht="34" customHeight="1">
      <c r="A31" s="66" t="inlineStr">
        <is>
          <t xml:space="preserve">      「건설산업기본법」 제28조의2제2항, 같은 법 시행령 제30조의2제4항 및 같은 법 시행규칙 제25조의5제1항에 따라 건설공사의 직접시공계획을 통보합니다.</t>
        </is>
      </c>
    </row>
    <row r="32" ht="24" customHeight="1">
      <c r="A32" s="15" t="inlineStr"/>
      <c r="G32" s="67">
        <f>IF(N('기본입력'!G14)=0,"          년        월        일",'기본입력'!G14)</f>
        <v/>
      </c>
    </row>
    <row r="33" ht="26" customHeight="1">
      <c r="A33" s="15" t="inlineStr"/>
      <c r="F33" s="68" t="inlineStr">
        <is>
          <t>수 급 인</t>
        </is>
      </c>
      <c r="H33" s="26">
        <f>IF('기본입력'!D18="","",'기본입력'!D18)</f>
        <v/>
      </c>
      <c r="K33" s="69" t="inlineStr">
        <is>
          <t>(서명 또는 인)</t>
        </is>
      </c>
    </row>
    <row r="34" ht="30" customHeight="1">
      <c r="A34" s="15" t="inlineStr"/>
      <c r="B34" s="70">
        <f>IF('기본입력'!D8="","",'기본입력'!D8)</f>
        <v/>
      </c>
      <c r="G34" s="71" t="inlineStr">
        <is>
          <t xml:space="preserve">  귀하</t>
        </is>
      </c>
    </row>
    <row r="35" ht="4" customHeight="1"/>
    <row r="36" ht="22" customHeight="1">
      <c r="A36" s="13" t="inlineStr">
        <is>
          <t>첨 부 서 류</t>
        </is>
      </c>
      <c r="B36" s="7" t="n"/>
      <c r="C36" s="72" t="inlineStr">
        <is>
          <t>1. 직접 시공 및 하도급할 공사량ㆍ공사단가 및 공사금액(노무비를 포함합니다)이 분명하게 적힌 공사내역서</t>
        </is>
      </c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20" customHeight="1">
      <c r="A37" s="7" t="n"/>
      <c r="B37" s="7" t="n"/>
      <c r="C37" s="72" t="inlineStr">
        <is>
          <t>2. 예정공정표</t>
        </is>
      </c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9" ht="34" customHeight="1">
      <c r="A39" s="17" t="inlineStr">
        <is>
          <t>기재요령 1 — ① 공사종류는 토목 · 건축 · 산업ㆍ환경설비 · 조경 중에서, ①-1 · ①-2 는 서식 뒤쪽 표(예: 토목 → 수자원시설 → 치수ㆍ하천)에서 골라 적습니다.</t>
        </is>
      </c>
    </row>
    <row r="40" ht="34" customHeight="1">
      <c r="A40" s="17" t="inlineStr">
        <is>
          <t>기재요령 2 — 장기계속공사는 총공사의 최초 계약일 · 최초 착공일 · 최초 준공예정일과 총공사 부기금액 중 노무비 합계를 적습니다.</t>
        </is>
      </c>
    </row>
    <row r="41" ht="34" customHeight="1">
      <c r="A41" s="17" t="inlineStr">
        <is>
          <t>기재요령 3 — ⑥ 세부공종은 제출하는 공사내역서에 맞춰 모두 적고(예: 구조물공 · 배수공 · 안전시설공 · 부대시설공 · 교량공 · 터널공), 나눌 수 없는 것은 «기타».</t>
        </is>
      </c>
    </row>
    <row r="42" ht="34" customHeight="1">
      <c r="A42" s="17" t="inlineStr">
        <is>
          <t>기재요령 4 — ⑦(직접시공 노무비) + ⑧(하도급 예정 총 노무비) = ⑤ 총 노무비 — 아래 대조 칸이 알려 줍니다.</t>
        </is>
      </c>
    </row>
    <row r="43" ht="34" customHeight="1">
      <c r="A43" s="17" t="inlineStr">
        <is>
          <t>단독도급이면 수급인이, 공동도급이면 공동수급체 대표자가 적습니다. 원본의 옛 서식(공급가액 · 부가세 · 일반관리비 줄)은 현행 서식에 없어 뺐습니다.</t>
        </is>
      </c>
    </row>
  </sheetData>
  <mergeCells count="112">
    <mergeCell ref="K24:L24"/>
    <mergeCell ref="A20:D20"/>
    <mergeCell ref="K33:L33"/>
    <mergeCell ref="E23:F23"/>
    <mergeCell ref="E8:F8"/>
    <mergeCell ref="H9:I9"/>
    <mergeCell ref="K26:L26"/>
    <mergeCell ref="A32:F32"/>
    <mergeCell ref="A24:D24"/>
    <mergeCell ref="G32:L32"/>
    <mergeCell ref="B34:F34"/>
    <mergeCell ref="E27:F27"/>
    <mergeCell ref="G18:J18"/>
    <mergeCell ref="A27:D27"/>
    <mergeCell ref="E7:I7"/>
    <mergeCell ref="A3:J3"/>
    <mergeCell ref="K28:L28"/>
    <mergeCell ref="E22:F22"/>
    <mergeCell ref="C12:L12"/>
    <mergeCell ref="I13:J13"/>
    <mergeCell ref="K13:L13"/>
    <mergeCell ref="A17:D17"/>
    <mergeCell ref="A22:D22"/>
    <mergeCell ref="A11:B11"/>
    <mergeCell ref="C5:D5"/>
    <mergeCell ref="G20:J20"/>
    <mergeCell ref="E5:F5"/>
    <mergeCell ref="A19:D19"/>
    <mergeCell ref="G34:L34"/>
    <mergeCell ref="A28:D28"/>
    <mergeCell ref="K21:L21"/>
    <mergeCell ref="G22:J22"/>
    <mergeCell ref="F33:G33"/>
    <mergeCell ref="E10:L10"/>
    <mergeCell ref="G21:J21"/>
    <mergeCell ref="H33:J33"/>
    <mergeCell ref="G23:J23"/>
    <mergeCell ref="A43:L43"/>
    <mergeCell ref="K27:L27"/>
    <mergeCell ref="A31:L31"/>
    <mergeCell ref="A40:L40"/>
    <mergeCell ref="E26:F26"/>
    <mergeCell ref="C8:D8"/>
    <mergeCell ref="K17:L17"/>
    <mergeCell ref="E25:F25"/>
    <mergeCell ref="A26:D26"/>
    <mergeCell ref="K19:L19"/>
    <mergeCell ref="G24:J24"/>
    <mergeCell ref="E18:F18"/>
    <mergeCell ref="A16:C16"/>
    <mergeCell ref="C11:L11"/>
    <mergeCell ref="K3:L3"/>
    <mergeCell ref="C36:L36"/>
    <mergeCell ref="K25:L25"/>
    <mergeCell ref="G26:J26"/>
    <mergeCell ref="K5:L5"/>
    <mergeCell ref="E9:G9"/>
    <mergeCell ref="G25:J25"/>
    <mergeCell ref="A2:L2"/>
    <mergeCell ref="C37:L37"/>
    <mergeCell ref="F14:L14"/>
    <mergeCell ref="E20:F20"/>
    <mergeCell ref="A42:L42"/>
    <mergeCell ref="E13:F13"/>
    <mergeCell ref="G13:H13"/>
    <mergeCell ref="C6:L6"/>
    <mergeCell ref="A12:B12"/>
    <mergeCell ref="A29:L29"/>
    <mergeCell ref="C4:L4"/>
    <mergeCell ref="A5:B5"/>
    <mergeCell ref="A14:B14"/>
    <mergeCell ref="K23:L23"/>
    <mergeCell ref="A4:B4"/>
    <mergeCell ref="K7:L7"/>
    <mergeCell ref="C14:E14"/>
    <mergeCell ref="A15:L15"/>
    <mergeCell ref="C7:D7"/>
    <mergeCell ref="A7:B8"/>
    <mergeCell ref="A1:F1"/>
    <mergeCell ref="A21:D21"/>
    <mergeCell ref="J9:L9"/>
    <mergeCell ref="K18:L18"/>
    <mergeCell ref="H8:L8"/>
    <mergeCell ref="A23:D23"/>
    <mergeCell ref="A41:L41"/>
    <mergeCell ref="E24:F24"/>
    <mergeCell ref="E17:F17"/>
    <mergeCell ref="A6:B6"/>
    <mergeCell ref="K20:L20"/>
    <mergeCell ref="C10:D10"/>
    <mergeCell ref="E19:F19"/>
    <mergeCell ref="E28:F28"/>
    <mergeCell ref="C9:D9"/>
    <mergeCell ref="K22:L22"/>
    <mergeCell ref="G27:J27"/>
    <mergeCell ref="A9:B10"/>
    <mergeCell ref="G1:L1"/>
    <mergeCell ref="D16:E16"/>
    <mergeCell ref="G16:L16"/>
    <mergeCell ref="G17:J17"/>
    <mergeCell ref="A33:E33"/>
    <mergeCell ref="G5:H5"/>
    <mergeCell ref="I5:J5"/>
    <mergeCell ref="A25:D25"/>
    <mergeCell ref="G19:J19"/>
    <mergeCell ref="A39:L39"/>
    <mergeCell ref="G28:J28"/>
    <mergeCell ref="A18:D18"/>
    <mergeCell ref="A36:B37"/>
    <mergeCell ref="A13:B13"/>
    <mergeCell ref="C13:D13"/>
    <mergeCell ref="E21:F21"/>
  </mergeCells>
  <conditionalFormatting sqref="A29">
    <cfRule type="expression" priority="1" dxfId="0">
      <formula>LEFT(A29,1)="⚠"</formula>
    </cfRule>
  </conditionalFormatting>
  <dataValidations count="4">
    <dataValidation sqref="C5" showDropDown="0" showInputMessage="0" showErrorMessage="0" allowBlank="1" error="목록에서 고르세요" type="list">
      <formula1>"토목,건축,산업ㆍ환경설비,조경"</formula1>
    </dataValidation>
    <dataValidation sqref="K7" showDropDown="0" showInputMessage="0" showErrorMessage="0" allowBlank="1" error="목록에서 고르세요" type="list">
      <formula1>"공공기관,민간"</formula1>
    </dataValidation>
    <dataValidation sqref="C11" showDropDown="0" showInputMessage="0" showErrorMessage="0" allowBlank="1" error="목록에서 고르세요" type="list">
      <formula1>"단독도급,공동도급(공동이행방식),공동도급(분담이행방식),공동도급(주계약자관리방식)"</formula1>
    </dataValidation>
    <dataValidation sqref="C12" showDropDown="0" showInputMessage="0" showErrorMessage="0" allowBlank="1" error="목록에서 고르세요" type="list">
      <formula1>"장기계속공사,그 밖의 건설공사"</formula1>
    </dataValidation>
  </dataValidations>
  <printOptions horizontalCentered="1"/>
  <pageMargins left="0.55" right="0.55" top="0.45" bottom="0.45" header="0.2" footer="0.2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1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80" customHeight="1"/>
    <row r="3" ht="44" customHeight="1">
      <c r="A3" s="73">
        <f>IF('기본입력'!D6="","",'기본입력'!D6)</f>
        <v/>
      </c>
    </row>
    <row r="4" ht="60" customHeight="1"/>
    <row r="5" ht="60" customHeight="1">
      <c r="A5" s="22" t="inlineStr">
        <is>
          <t>안전 · 품질 · 환경관리 계획서</t>
        </is>
      </c>
    </row>
    <row r="6" ht="60" customHeight="1"/>
    <row r="7" ht="36" customHeight="1">
      <c r="A7" s="15" t="inlineStr"/>
      <c r="D7" s="74" t="inlineStr">
        <is>
          <t>1.   안 전 관 리   계 획 서</t>
        </is>
      </c>
      <c r="K7" s="15" t="inlineStr"/>
    </row>
    <row r="8" ht="36" customHeight="1">
      <c r="A8" s="15" t="inlineStr"/>
      <c r="D8" s="74" t="inlineStr">
        <is>
          <t>2.   품 질 관 리   계 획 서</t>
        </is>
      </c>
      <c r="K8" s="15" t="inlineStr"/>
    </row>
    <row r="9" ht="36" customHeight="1">
      <c r="A9" s="15" t="inlineStr"/>
      <c r="D9" s="74" t="inlineStr">
        <is>
          <t>3.   환 경 관 리   계 획 서</t>
        </is>
      </c>
      <c r="K9" s="15" t="inlineStr"/>
    </row>
    <row r="10" ht="170" customHeight="1"/>
    <row r="11" ht="32" customHeight="1">
      <c r="A11" s="75">
        <f>IF(N('기본입력'!G14)=0,"20    .    .",'기본입력'!G14)</f>
        <v/>
      </c>
    </row>
    <row r="12" ht="80" customHeight="1"/>
    <row r="13" ht="44" customHeight="1">
      <c r="A13" s="76">
        <f>IF('기본입력'!D18="","",'기본입력'!D18)</f>
        <v/>
      </c>
    </row>
    <row r="15" ht="19.5" customHeight="1">
      <c r="A15" s="17" t="inlineStr">
        <is>
          <t>공사명 · 날짜 · 회사는 «기본입력» 에서 따라옵니다.</t>
        </is>
      </c>
    </row>
  </sheetData>
  <mergeCells count="16">
    <mergeCell ref="G1:L1"/>
    <mergeCell ref="K7:L7"/>
    <mergeCell ref="A15:L15"/>
    <mergeCell ref="K8:L8"/>
    <mergeCell ref="D9:J9"/>
    <mergeCell ref="A11:L11"/>
    <mergeCell ref="A1:F1"/>
    <mergeCell ref="A5:L5"/>
    <mergeCell ref="D7:J7"/>
    <mergeCell ref="A8:C8"/>
    <mergeCell ref="D8:J8"/>
    <mergeCell ref="A9:C9"/>
    <mergeCell ref="K9:L9"/>
    <mergeCell ref="A13:L13"/>
    <mergeCell ref="A7:C7"/>
    <mergeCell ref="A3:L3"/>
  </mergeCells>
  <printOptions horizontalCentered="1"/>
  <pageMargins left="0.6" right="0.6" top="0.6" bottom="0.6" header="0.2" footer="0.2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7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120" customHeight="1"/>
    <row r="3" ht="40" customHeight="1">
      <c r="A3" s="77">
        <f>IF('기본입력'!D6="","",'기본입력'!D6)</f>
        <v/>
      </c>
    </row>
    <row r="4" ht="70" customHeight="1"/>
    <row r="5" ht="64" customHeight="1">
      <c r="A5" s="78" t="inlineStr">
        <is>
          <t>1.  안 전 관 리  계 획 서</t>
        </is>
      </c>
    </row>
    <row r="6" ht="300" customHeight="1"/>
    <row r="7" ht="44" customHeight="1">
      <c r="A7" s="76">
        <f>IF('기본입력'!D18="","",'기본입력'!D18)</f>
        <v/>
      </c>
    </row>
    <row r="8" ht="4" customHeight="1"/>
    <row r="9" ht="30" customHeight="1">
      <c r="A9" s="79" t="inlineStr">
        <is>
          <t>1.  안전관리 계획서</t>
        </is>
      </c>
    </row>
    <row r="10" ht="4" customHeight="1"/>
    <row r="11" ht="3" customHeight="1"/>
    <row r="12" ht="22" customHeight="1">
      <c r="A12" s="80" t="inlineStr">
        <is>
          <t>1.1  기본방침</t>
        </is>
      </c>
    </row>
    <row r="13" ht="37" customHeight="1">
      <c r="A13" s="81" t="inlineStr">
        <is>
          <t>본 공사를 수행하면서 인적 · 물적 손실을 가져올 수 있는 잠재 위험을 미리 점검 · 대비하여, 안전하고 쾌적한 작업환경을 만드는 데 가장 큰 비중을 두고 현장을 관리한다. 이를 위해</t>
        </is>
      </c>
    </row>
    <row r="14" ht="51.5" customHeight="1">
      <c r="A14" s="82" t="inlineStr">
        <is>
          <t>-</t>
        </is>
      </c>
      <c r="B14" s="66" t="inlineStr">
        <is>
          <t>「산업안전보건법」 등 관계 법령 · 기준 · 시방서와 현장의 잠재 재해요소를 면밀히 분석하고, 장비 · 작업방법을 여러 면으로 검토하여 최적의 안전대책을 세우고 관리기준을 명확히 한다.</t>
        </is>
      </c>
    </row>
    <row r="15" ht="36" customHeight="1">
      <c r="A15" s="82" t="inlineStr">
        <is>
          <t>-</t>
        </is>
      </c>
      <c r="B15" s="66" t="inlineStr">
        <is>
          <t>현장 상황이나 공정 진행에 따라 주변 여건이 바뀌면 즉시 알맞은 안전대책을 세워 바로 현장에 적용한다.</t>
        </is>
      </c>
    </row>
    <row r="16" ht="36" customHeight="1">
      <c r="A16" s="82" t="inlineStr">
        <is>
          <t>-</t>
        </is>
      </c>
      <c r="B16" s="66" t="inlineStr">
        <is>
          <t>현장소장 · 안전관리자 · 공종별 담당자 · 협력업체 관리자로 안전관리 조직을 만들고, 조직원이 한 몸이 되어 안전활동을 꾸준히 이어 가 안전의식을 높인다.</t>
        </is>
      </c>
    </row>
    <row r="17" ht="36" customHeight="1">
      <c r="A17" s="82" t="inlineStr">
        <is>
          <t>-</t>
        </is>
      </c>
      <c r="B17" s="66" t="inlineStr">
        <is>
          <t>근로자는 채용 때부터 채용 시 교육 · 위험예지훈련 · 작업 전 교육 · 특별교육 등으로 스스로가 안전의 주체임을 깨닫도록 한다.</t>
        </is>
      </c>
    </row>
    <row r="18" ht="20.5" customHeight="1">
      <c r="A18" s="82" t="inlineStr">
        <is>
          <t>-</t>
        </is>
      </c>
      <c r="B18" s="66" t="inlineStr">
        <is>
          <t>안전교육은 공정 진행에 맞추어 본사와 협의하고, 시청각 자료를 충분히 활용한다.</t>
        </is>
      </c>
    </row>
    <row r="19" ht="36" customHeight="1">
      <c r="A19" s="82" t="inlineStr">
        <is>
          <t>-</t>
        </is>
      </c>
      <c r="B19" s="66" t="inlineStr">
        <is>
          <t>작업반장 · 협력업체 소장 · 공구장은 당사 안전교육 참여, 같은 공종 현장 견학 등으로 일선 안전 책임자로서 솔선수범하게 한다.</t>
        </is>
      </c>
    </row>
    <row r="20" ht="36" customHeight="1">
      <c r="A20" s="82" t="inlineStr">
        <is>
          <t>-</t>
        </is>
      </c>
      <c r="B20" s="66" t="inlineStr">
        <is>
          <t>근로자의 고령화 · 질병에 대비해 작업환경을 개선하고, 개인 보호구 착용을 생활화하도록 이끈다.</t>
        </is>
      </c>
    </row>
    <row r="21" ht="20.5" customHeight="1">
      <c r="A21" s="82" t="inlineStr">
        <is>
          <t>-</t>
        </is>
      </c>
      <c r="B21" s="66" t="inlineStr">
        <is>
          <t>주요 공종별 안전관리 중점 사항을 작업장의 눈에 잘 띄는 곳에 게시한다.</t>
        </is>
      </c>
    </row>
    <row r="22" ht="52.5" customHeight="1">
      <c r="A22" s="81" t="inlineStr">
        <is>
          <t>이상의 안전관리 의식을 공사 참여자 모두가 함께 나누어 ① 작업장 주변의 잠재 재해요소에서 벗어나고 ② 재해요소를 미리 알아내 대응하는 체계를 갖추며 ③ 인위적 재해 요소 «0» 을 이루도록 최선을 다한다.</t>
        </is>
      </c>
    </row>
    <row r="23" ht="3" customHeight="1"/>
    <row r="24" ht="22" customHeight="1">
      <c r="A24" s="80" t="inlineStr">
        <is>
          <t>1.2  안전교육 계획</t>
        </is>
      </c>
    </row>
    <row r="25" ht="21" customHeight="1">
      <c r="A25" s="83" t="inlineStr">
        <is>
          <t>1.2.1  목적</t>
        </is>
      </c>
    </row>
    <row r="26" ht="68" customHeight="1">
      <c r="A26" s="81" t="inlineStr">
        <is>
          <t>안전사고는 인적 · 물적 요인으로 일어나며, 그중 작업자의 안전에 대한 무관심과 이를 관리 · 감독할 안전관계자의 낮은 안전의식이 주요 원인이다. 작업자가 올바른 태도 · 주의력 · 기술과 위험에 대처하는 판단력을 갖추고, 표준작업을 숙달하여 사람 · 기능 · 환경이 조화되도록 교육을 실시한다.</t>
        </is>
      </c>
    </row>
    <row r="27" ht="21" customHeight="1">
      <c r="A27" s="83" t="inlineStr">
        <is>
          <t>1.2.2  안전사고의 원인</t>
        </is>
      </c>
    </row>
    <row r="28" ht="24" customHeight="1">
      <c r="A28" s="19" t="inlineStr">
        <is>
          <t>대  별</t>
        </is>
      </c>
      <c r="B28" s="7" t="n"/>
      <c r="C28" s="19" t="inlineStr">
        <is>
          <t>종  별</t>
        </is>
      </c>
      <c r="D28" s="7" t="n"/>
      <c r="E28" s="19" t="inlineStr">
        <is>
          <t>세  부  요  인</t>
        </is>
      </c>
      <c r="F28" s="7" t="n"/>
      <c r="G28" s="7" t="n"/>
      <c r="H28" s="7" t="n"/>
      <c r="I28" s="7" t="n"/>
      <c r="J28" s="7" t="n"/>
      <c r="K28" s="7" t="n"/>
      <c r="L28" s="7" t="n"/>
    </row>
    <row r="29" ht="33" customHeight="1">
      <c r="A29" s="84" t="inlineStr">
        <is>
          <t>관리적 원인</t>
        </is>
      </c>
      <c r="B29" s="7" t="n"/>
      <c r="C29" s="84" t="inlineStr">
        <is>
          <t>기술적 원인</t>
        </is>
      </c>
      <c r="D29" s="7" t="n"/>
      <c r="E29" s="84" t="inlineStr">
        <is>
          <t>건물 · 기계장치의 설계 불량, 구조 · 재료의 불량
생산방법의 부적당, 점검 · 보존의 불량</t>
        </is>
      </c>
      <c r="F29" s="7" t="n"/>
      <c r="G29" s="7" t="n"/>
      <c r="H29" s="7" t="n"/>
      <c r="I29" s="7" t="n"/>
      <c r="J29" s="7" t="n"/>
      <c r="K29" s="7" t="n"/>
      <c r="L29" s="7" t="n"/>
    </row>
    <row r="30" ht="33" customHeight="1">
      <c r="A30" s="84" t="inlineStr">
        <is>
          <t>관리적 원인</t>
        </is>
      </c>
      <c r="B30" s="7" t="n"/>
      <c r="C30" s="84" t="inlineStr">
        <is>
          <t>교육적 원인</t>
        </is>
      </c>
      <c r="D30" s="7" t="n"/>
      <c r="E30" s="84" t="inlineStr">
        <is>
          <t>안전지식 부족, 안전수칙 오해, 경험 · 훈련 미숙
작업방법 교육 불충분, 유해 · 위험작업 교육 불충분</t>
        </is>
      </c>
      <c r="F30" s="7" t="n"/>
      <c r="G30" s="7" t="n"/>
      <c r="H30" s="7" t="n"/>
      <c r="I30" s="7" t="n"/>
      <c r="J30" s="7" t="n"/>
      <c r="K30" s="7" t="n"/>
      <c r="L30" s="7" t="n"/>
    </row>
    <row r="31" ht="33" customHeight="1">
      <c r="A31" s="84" t="inlineStr">
        <is>
          <t>관리적 원인</t>
        </is>
      </c>
      <c r="B31" s="7" t="n"/>
      <c r="C31" s="84" t="inlineStr">
        <is>
          <t>작업관리상 원인</t>
        </is>
      </c>
      <c r="D31" s="7" t="n"/>
      <c r="E31" s="84" t="inlineStr">
        <is>
          <t>안전관리조직 미비, 안전수칙 미제정, 작업인원 배치 부적당
사전준비 미비, 작업지시 부적당</t>
        </is>
      </c>
      <c r="F31" s="7" t="n"/>
      <c r="G31" s="7" t="n"/>
      <c r="H31" s="7" t="n"/>
      <c r="I31" s="7" t="n"/>
      <c r="J31" s="7" t="n"/>
      <c r="K31" s="7" t="n"/>
      <c r="L31" s="7" t="n"/>
    </row>
    <row r="32" ht="33" customHeight="1">
      <c r="A32" s="84" t="inlineStr">
        <is>
          <t>직접 원인</t>
        </is>
      </c>
      <c r="B32" s="7" t="n"/>
      <c r="C32" s="84" t="inlineStr">
        <is>
          <t>물적 요인
(불안전한 상태)</t>
        </is>
      </c>
      <c r="D32" s="7" t="n"/>
      <c r="E32" s="84" t="inlineStr">
        <is>
          <t>물체 자체의 결함, 방호장치 · 보호구 결함, 물건 배치 · 작업환경 불량
생산공정의 결함, 경계표시 · 설비 결함</t>
        </is>
      </c>
      <c r="F32" s="7" t="n"/>
      <c r="G32" s="7" t="n"/>
      <c r="H32" s="7" t="n"/>
      <c r="I32" s="7" t="n"/>
      <c r="J32" s="7" t="n"/>
      <c r="K32" s="7" t="n"/>
      <c r="L32" s="7" t="n"/>
    </row>
    <row r="33" ht="60" customHeight="1">
      <c r="A33" s="84" t="inlineStr">
        <is>
          <t>직접 원인</t>
        </is>
      </c>
      <c r="B33" s="7" t="n"/>
      <c r="C33" s="84" t="inlineStr">
        <is>
          <t>인적 요인
(불안전한 행동)</t>
        </is>
      </c>
      <c r="D33" s="7" t="n"/>
      <c r="E33" s="84" t="inlineStr">
        <is>
          <t>반복작업에 따른 안전의식 희박, 자만심, 공기 촉박 의식, 보호구 착용 기피
교육 부재, 신체적 결함 · 피로 누적, 미숙련자 · 신규 채용자, 설계도서 미숙지</t>
        </is>
      </c>
      <c r="F33" s="7" t="n"/>
      <c r="G33" s="7" t="n"/>
      <c r="H33" s="7" t="n"/>
      <c r="I33" s="7" t="n"/>
      <c r="J33" s="7" t="n"/>
      <c r="K33" s="7" t="n"/>
      <c r="L33" s="7" t="n"/>
    </row>
    <row r="34" ht="21" customHeight="1">
      <c r="A34" s="83" t="inlineStr">
        <is>
          <t>1.2.3  교육의 종류 및 시기</t>
        </is>
      </c>
    </row>
    <row r="35" ht="24" customHeight="1">
      <c r="A35" s="19" t="inlineStr">
        <is>
          <t>교  육  별</t>
        </is>
      </c>
      <c r="B35" s="7" t="n"/>
      <c r="C35" s="19" t="inlineStr">
        <is>
          <t>실시 시기 · 시간</t>
        </is>
      </c>
      <c r="D35" s="7" t="n"/>
      <c r="E35" s="7" t="n"/>
      <c r="F35" s="19" t="inlineStr">
        <is>
          <t>대   상</t>
        </is>
      </c>
      <c r="G35" s="7" t="n"/>
      <c r="H35" s="19" t="inlineStr">
        <is>
          <t>담   당</t>
        </is>
      </c>
      <c r="I35" s="7" t="n"/>
      <c r="J35" s="19" t="inlineStr">
        <is>
          <t>주  요  내  용</t>
        </is>
      </c>
      <c r="K35" s="7" t="n"/>
      <c r="L35" s="7" t="n"/>
    </row>
    <row r="36" ht="78" customHeight="1">
      <c r="A36" s="56" t="inlineStr">
        <is>
          <t>정 기 교 육</t>
        </is>
      </c>
      <c r="B36" s="7" t="n"/>
      <c r="C36" s="56" t="inlineStr">
        <is>
          <t>매월
(매반기 12시간 이상 —
월 2시간씩)</t>
        </is>
      </c>
      <c r="D36" s="7" t="n"/>
      <c r="E36" s="7" t="n"/>
      <c r="F36" s="56" t="inlineStr">
        <is>
          <t>현장 근로자
(사무직은 매반기
6시간 이상)</t>
        </is>
      </c>
      <c r="G36" s="7" t="n"/>
      <c r="H36" s="56" t="inlineStr">
        <is>
          <t>안전보건관리책임자
(현장소장) ·
안전관리자</t>
        </is>
      </c>
      <c r="I36" s="7" t="n"/>
      <c r="J36" s="56" t="inlineStr">
        <is>
          <t>작업공정의 위험 · 표준 안전작업방법
보호구 취급 · 사용, 안전보건표지
안전사고 사례 · 재해 예방대책</t>
        </is>
      </c>
      <c r="K36" s="7" t="n"/>
      <c r="L36" s="7" t="n"/>
    </row>
    <row r="37" ht="66" customHeight="1">
      <c r="A37" s="56" t="inlineStr">
        <is>
          <t>채용 시 교육</t>
        </is>
      </c>
      <c r="B37" s="7" t="n"/>
      <c r="C37" s="56" t="inlineStr">
        <is>
          <t>채용 때(작업 배치 전)
일용 · 1주 이하 기간제 1시간
1주~1개월 기간제 4시간
그 밖의 근로자 8시간 이상</t>
        </is>
      </c>
      <c r="D37" s="7" t="n"/>
      <c r="E37" s="7" t="n"/>
      <c r="F37" s="56" t="inlineStr">
        <is>
          <t>신규 채용자</t>
        </is>
      </c>
      <c r="G37" s="7" t="n"/>
      <c r="H37" s="56" t="inlineStr">
        <is>
          <t>안전관리자</t>
        </is>
      </c>
      <c r="I37" s="7" t="n"/>
      <c r="J37" s="56" t="inlineStr">
        <is>
          <t>현장의 위험요소와 안전수칙
보호구 사용법
사고 때 조치 · 대피 요령</t>
        </is>
      </c>
      <c r="K37" s="7" t="n"/>
      <c r="L37" s="7" t="n"/>
    </row>
    <row r="38" ht="42" customHeight="1">
      <c r="A38" s="56" t="inlineStr">
        <is>
          <t>건설업 기초안전
· 보건교육</t>
        </is>
      </c>
      <c r="B38" s="7" t="n"/>
      <c r="C38" s="56" t="inlineStr">
        <is>
          <t>현장 투입 전 이수 확인
(4시간 이상)</t>
        </is>
      </c>
      <c r="D38" s="7" t="n"/>
      <c r="E38" s="7" t="n"/>
      <c r="F38" s="56" t="inlineStr">
        <is>
          <t>건설 일용근로자</t>
        </is>
      </c>
      <c r="G38" s="7" t="n"/>
      <c r="H38" s="56" t="inlineStr">
        <is>
          <t>교육기관
(현장은 이수증 확인)</t>
        </is>
      </c>
      <c r="I38" s="7" t="n"/>
      <c r="J38" s="56" t="inlineStr">
        <is>
          <t>건설업 일반 안전보건</t>
        </is>
      </c>
      <c r="K38" s="7" t="n"/>
      <c r="L38" s="7" t="n"/>
    </row>
    <row r="39" ht="54" customHeight="1">
      <c r="A39" s="56" t="inlineStr">
        <is>
          <t>작업내용
변경 시 교육</t>
        </is>
      </c>
      <c r="B39" s="7" t="n"/>
      <c r="C39" s="56" t="inlineStr">
        <is>
          <t>작업이 바뀔 때
일용 · 1주 이하 기간제 1시간
그 밖의 근로자 2시간 이상</t>
        </is>
      </c>
      <c r="D39" s="7" t="n"/>
      <c r="E39" s="7" t="n"/>
      <c r="F39" s="56" t="inlineStr">
        <is>
          <t>해당 근로자</t>
        </is>
      </c>
      <c r="G39" s="7" t="n"/>
      <c r="H39" s="56" t="inlineStr">
        <is>
          <t>관리감독자 ·
안전관리자</t>
        </is>
      </c>
      <c r="I39" s="7" t="n"/>
      <c r="J39" s="56" t="inlineStr">
        <is>
          <t>바뀐 작업의 위험과
안전작업 방법</t>
        </is>
      </c>
      <c r="K39" s="7" t="n"/>
      <c r="L39" s="7" t="n"/>
    </row>
    <row r="40" ht="114" customHeight="1">
      <c r="A40" s="56" t="inlineStr">
        <is>
          <t>특 별 교 육</t>
        </is>
      </c>
      <c r="B40" s="7" t="n"/>
      <c r="C40" s="56" t="inlineStr">
        <is>
          <t>해당 작업 전
일용 · 1주 이하 기간제 2시간
(일부 작업 8시간)
그 밖의 근로자 16시간
(작업 전 4시간 + 3개월 안 나눠)
단기간 · 간헐 작업 2시간 이상</t>
        </is>
      </c>
      <c r="D40" s="7" t="n"/>
      <c r="E40" s="7" t="n"/>
      <c r="F40" s="56" t="inlineStr">
        <is>
          <t>특별교육 대상
작업 근로자</t>
        </is>
      </c>
      <c r="G40" s="7" t="n"/>
      <c r="H40" s="56" t="inlineStr">
        <is>
          <t>안전관리자</t>
        </is>
      </c>
      <c r="I40" s="7" t="n"/>
      <c r="J40" s="56" t="inlineStr">
        <is>
          <t>해당 작업의 위험과
안전작업 방법
사고 사례</t>
        </is>
      </c>
      <c r="K40" s="7" t="n"/>
      <c r="L40" s="7" t="n"/>
    </row>
    <row r="41" ht="42" customHeight="1">
      <c r="A41" s="56" t="inlineStr">
        <is>
          <t>관리감독자
정기교육</t>
        </is>
      </c>
      <c r="B41" s="7" t="n"/>
      <c r="C41" s="56" t="inlineStr">
        <is>
          <t>연간 16시간 이상</t>
        </is>
      </c>
      <c r="D41" s="7" t="n"/>
      <c r="E41" s="7" t="n"/>
      <c r="F41" s="56" t="inlineStr">
        <is>
          <t>관리감독자
(공종 책임자 ·
직 · 반장)</t>
        </is>
      </c>
      <c r="G41" s="7" t="n"/>
      <c r="H41" s="56" t="inlineStr">
        <is>
          <t>안전보건
교육기관 등</t>
        </is>
      </c>
      <c r="I41" s="7" t="n"/>
      <c r="J41" s="56" t="inlineStr">
        <is>
          <t>관리감독자의 역할과 임무
작업 안전 · 보건 관리</t>
        </is>
      </c>
      <c r="K41" s="7" t="n"/>
      <c r="L41" s="7" t="n"/>
    </row>
    <row r="42" ht="54" customHeight="1">
      <c r="A42" s="56" t="inlineStr">
        <is>
          <t>직 무 교 육</t>
        </is>
      </c>
      <c r="B42" s="7" t="n"/>
      <c r="C42" s="56" t="inlineStr">
        <is>
          <t>안전보건관리책임자
신규 · 보수 각 6시간 이상
안전관리자
신규 34 · 보수 24시간 이상</t>
        </is>
      </c>
      <c r="D42" s="7" t="n"/>
      <c r="E42" s="7" t="n"/>
      <c r="F42" s="56" t="inlineStr">
        <is>
          <t>현장소장 ·
안전관리자</t>
        </is>
      </c>
      <c r="G42" s="7" t="n"/>
      <c r="H42" s="56" t="inlineStr">
        <is>
          <t>안전보건
교육기관</t>
        </is>
      </c>
      <c r="I42" s="7" t="n"/>
      <c r="J42" s="56" t="inlineStr">
        <is>
          <t>직무 수행에 필요한 사항</t>
        </is>
      </c>
      <c r="K42" s="7" t="n"/>
      <c r="L42" s="7" t="n"/>
    </row>
    <row r="43" ht="30" customHeight="1">
      <c r="A43" s="56" t="inlineStr">
        <is>
          <t>일일 안전교육
(TBM)</t>
        </is>
      </c>
      <c r="B43" s="7" t="n"/>
      <c r="C43" s="56" t="inlineStr">
        <is>
          <t>작업 시작 전 10분</t>
        </is>
      </c>
      <c r="D43" s="7" t="n"/>
      <c r="E43" s="7" t="n"/>
      <c r="F43" s="56" t="inlineStr">
        <is>
          <t>작업반별</t>
        </is>
      </c>
      <c r="G43" s="7" t="n"/>
      <c r="H43" s="56" t="inlineStr">
        <is>
          <t>관리감독자 ·
안전관리자</t>
        </is>
      </c>
      <c r="I43" s="7" t="n"/>
      <c r="J43" s="56" t="inlineStr">
        <is>
          <t>당일 작업의 위험
보호구 착용 · 건강상태 확인</t>
        </is>
      </c>
      <c r="K43" s="7" t="n"/>
      <c r="L43" s="7" t="n"/>
    </row>
    <row r="44" ht="22" customHeight="1">
      <c r="A44" s="56" t="inlineStr">
        <is>
          <t>소 방 훈 련</t>
        </is>
      </c>
      <c r="B44" s="7" t="n"/>
      <c r="C44" s="56" t="inlineStr">
        <is>
          <t>3개월에 1회</t>
        </is>
      </c>
      <c r="D44" s="7" t="n"/>
      <c r="E44" s="7" t="n"/>
      <c r="F44" s="56" t="inlineStr">
        <is>
          <t>전 직원</t>
        </is>
      </c>
      <c r="G44" s="7" t="n"/>
      <c r="H44" s="56" t="inlineStr">
        <is>
          <t>안전관리자</t>
        </is>
      </c>
      <c r="I44" s="7" t="n"/>
      <c r="J44" s="56" t="inlineStr">
        <is>
          <t>소화기 사용 · 대피 훈련</t>
        </is>
      </c>
      <c r="K44" s="7" t="n"/>
      <c r="L44" s="7" t="n"/>
    </row>
    <row r="45" ht="30" customHeight="1">
      <c r="A45" s="56" t="inlineStr">
        <is>
          <t>안전 간담회</t>
        </is>
      </c>
      <c r="B45" s="7" t="n"/>
      <c r="C45" s="56" t="inlineStr">
        <is>
          <t>월 1회</t>
        </is>
      </c>
      <c r="D45" s="7" t="n"/>
      <c r="E45" s="7" t="n"/>
      <c r="F45" s="56" t="inlineStr">
        <is>
          <t>조 · 반장
협력업체 · 직원</t>
        </is>
      </c>
      <c r="G45" s="7" t="n"/>
      <c r="H45" s="56" t="inlineStr">
        <is>
          <t>현장소장</t>
        </is>
      </c>
      <c r="I45" s="7" t="n"/>
      <c r="J45" s="56" t="inlineStr">
        <is>
          <t>무재해 다짐 · 안전 의견 수렴</t>
        </is>
      </c>
      <c r="K45" s="7" t="n"/>
      <c r="L45" s="7" t="n"/>
    </row>
    <row r="46" ht="29.65" customHeight="1">
      <c r="A46" s="85" t="inlineStr">
        <is>
          <t>※ 교육시간은 「산업안전보건법 시행규칙」 [별표 4](2026. 8. 1. 시행) 기준입니다. 법정 교육 내용은 같은 규칙 [별표 5] 를 따릅니다. 일일 안전교육 · 소방훈련 · 간담회는 현장 자체 계획입니다.</t>
        </is>
      </c>
    </row>
    <row r="47" ht="21" customHeight="1">
      <c r="A47" s="83" t="inlineStr">
        <is>
          <t>1.2.4  안전교육 기록 관리</t>
        </is>
      </c>
    </row>
    <row r="48" ht="36" customHeight="1">
      <c r="A48" s="82" t="inlineStr">
        <is>
          <t>가.</t>
        </is>
      </c>
      <c r="B48" s="66" t="inlineStr">
        <is>
          <t>안전교육 계획 및 교육일지 : 현장소장은 월별 안전교육 계획을 세워 교육하고, 결과를 안전교육일지에 적고 참가자 명단을 보관한다.</t>
        </is>
      </c>
    </row>
    <row r="49" ht="36" customHeight="1">
      <c r="A49" s="82" t="inlineStr">
        <is>
          <t>나.</t>
        </is>
      </c>
      <c r="B49" s="66" t="inlineStr">
        <is>
          <t>안전관리 계획표 : 공정표의 공정별 위험요소를 적은 안전관리 계획표를 만들어 일일 · 주간 공정회의 때 담당 직원에게 미리 알린다.</t>
        </is>
      </c>
    </row>
    <row r="50" ht="36" customHeight="1">
      <c r="A50" s="82" t="inlineStr">
        <is>
          <t>다.</t>
        </is>
      </c>
      <c r="B50" s="66" t="inlineStr">
        <is>
          <t>교육 기록 보관 : 교육 실시 자료를 기록 · 보관하고, 관리감독자 교육 · 직무교육을 마치면 수료증을 함께 보관한다.</t>
        </is>
      </c>
    </row>
    <row r="51" ht="21" customHeight="1">
      <c r="A51" s="83" t="inlineStr">
        <is>
          <t>1.2.5  안전교육 계획표</t>
        </is>
      </c>
    </row>
    <row r="52" ht="24" customHeight="1">
      <c r="A52" s="19" t="inlineStr">
        <is>
          <t>교  육  명</t>
        </is>
      </c>
      <c r="B52" s="7" t="n"/>
      <c r="C52" s="7" t="n"/>
      <c r="D52" s="19" t="inlineStr">
        <is>
          <t>대  상  자</t>
        </is>
      </c>
      <c r="E52" s="7" t="n"/>
      <c r="F52" s="7" t="n"/>
      <c r="G52" s="19" t="inlineStr">
        <is>
          <t>강    사</t>
        </is>
      </c>
      <c r="H52" s="7" t="n"/>
      <c r="I52" s="7" t="n"/>
      <c r="J52" s="19" t="inlineStr">
        <is>
          <t>이 수 시 간</t>
        </is>
      </c>
      <c r="K52" s="7" t="n"/>
      <c r="L52" s="7" t="n"/>
    </row>
    <row r="53" ht="33" customHeight="1">
      <c r="A53" s="84" t="inlineStr">
        <is>
          <t>근로자 정기교육</t>
        </is>
      </c>
      <c r="B53" s="7" t="n"/>
      <c r="C53" s="7" t="n"/>
      <c r="D53" s="84" t="inlineStr">
        <is>
          <t>근로자</t>
        </is>
      </c>
      <c r="E53" s="7" t="n"/>
      <c r="F53" s="7" t="n"/>
      <c r="G53" s="84" t="inlineStr">
        <is>
          <t>현장소장 · 안전관리자</t>
        </is>
      </c>
      <c r="H53" s="7" t="n"/>
      <c r="I53" s="7" t="n"/>
      <c r="J53" s="84" t="inlineStr">
        <is>
          <t>매반기 12시간 이상(월 2시간)</t>
        </is>
      </c>
      <c r="K53" s="7" t="n"/>
      <c r="L53" s="7" t="n"/>
    </row>
    <row r="54" ht="33" customHeight="1">
      <c r="A54" s="84" t="inlineStr">
        <is>
          <t>채용 시 교육</t>
        </is>
      </c>
      <c r="B54" s="7" t="n"/>
      <c r="C54" s="7" t="n"/>
      <c r="D54" s="84" t="inlineStr">
        <is>
          <t>신규 채용자</t>
        </is>
      </c>
      <c r="E54" s="7" t="n"/>
      <c r="F54" s="7" t="n"/>
      <c r="G54" s="84" t="inlineStr">
        <is>
          <t>안전관리자</t>
        </is>
      </c>
      <c r="H54" s="7" t="n"/>
      <c r="I54" s="7" t="n"/>
      <c r="J54" s="84" t="inlineStr">
        <is>
          <t>1 · 4 · 8시간 이상(고용 형태별)</t>
        </is>
      </c>
      <c r="K54" s="7" t="n"/>
      <c r="L54" s="7" t="n"/>
    </row>
    <row r="55" ht="33" customHeight="1">
      <c r="A55" s="84" t="inlineStr">
        <is>
          <t>작업내용 변경 시 교육</t>
        </is>
      </c>
      <c r="B55" s="7" t="n"/>
      <c r="C55" s="7" t="n"/>
      <c r="D55" s="84" t="inlineStr">
        <is>
          <t>해당 근로자</t>
        </is>
      </c>
      <c r="E55" s="7" t="n"/>
      <c r="F55" s="7" t="n"/>
      <c r="G55" s="84" t="inlineStr">
        <is>
          <t>안전관리자</t>
        </is>
      </c>
      <c r="H55" s="7" t="n"/>
      <c r="I55" s="7" t="n"/>
      <c r="J55" s="84" t="inlineStr">
        <is>
          <t>1 · 2시간 이상(고용 형태별)</t>
        </is>
      </c>
      <c r="K55" s="7" t="n"/>
      <c r="L55" s="7" t="n"/>
    </row>
    <row r="56" ht="33" customHeight="1">
      <c r="A56" s="84" t="inlineStr">
        <is>
          <t>특별교육</t>
        </is>
      </c>
      <c r="B56" s="7" t="n"/>
      <c r="C56" s="7" t="n"/>
      <c r="D56" s="84" t="inlineStr">
        <is>
          <t>대상 작업 근로자</t>
        </is>
      </c>
      <c r="E56" s="7" t="n"/>
      <c r="F56" s="7" t="n"/>
      <c r="G56" s="84" t="inlineStr">
        <is>
          <t>안전관리자</t>
        </is>
      </c>
      <c r="H56" s="7" t="n"/>
      <c r="I56" s="7" t="n"/>
      <c r="J56" s="84" t="inlineStr">
        <is>
          <t>2 · 16시간 이상(고용 형태별)</t>
        </is>
      </c>
      <c r="K56" s="7" t="n"/>
      <c r="L56" s="7" t="n"/>
    </row>
    <row r="57" ht="22" customHeight="1">
      <c r="A57" s="84" t="inlineStr">
        <is>
          <t>관리감독자 정기교육</t>
        </is>
      </c>
      <c r="B57" s="7" t="n"/>
      <c r="C57" s="7" t="n"/>
      <c r="D57" s="84" t="inlineStr">
        <is>
          <t>관리감독자</t>
        </is>
      </c>
      <c r="E57" s="7" t="n"/>
      <c r="F57" s="7" t="n"/>
      <c r="G57" s="84" t="inlineStr">
        <is>
          <t>안전보건교육기관 등</t>
        </is>
      </c>
      <c r="H57" s="7" t="n"/>
      <c r="I57" s="7" t="n"/>
      <c r="J57" s="84" t="inlineStr">
        <is>
          <t>연간 16시간 이상</t>
        </is>
      </c>
      <c r="K57" s="7" t="n"/>
      <c r="L57" s="7" t="n"/>
    </row>
    <row r="58" ht="33" customHeight="1">
      <c r="A58" s="84" t="inlineStr">
        <is>
          <t>안전보건관리책임자 직무교육</t>
        </is>
      </c>
      <c r="B58" s="7" t="n"/>
      <c r="C58" s="7" t="n"/>
      <c r="D58" s="84" t="inlineStr">
        <is>
          <t>현장소장</t>
        </is>
      </c>
      <c r="E58" s="7" t="n"/>
      <c r="F58" s="7" t="n"/>
      <c r="G58" s="84" t="inlineStr">
        <is>
          <t>안전보건교육기관</t>
        </is>
      </c>
      <c r="H58" s="7" t="n"/>
      <c r="I58" s="7" t="n"/>
      <c r="J58" s="84" t="inlineStr">
        <is>
          <t>신규 · 보수 각 6시간 이상</t>
        </is>
      </c>
      <c r="K58" s="7" t="n"/>
      <c r="L58" s="7" t="n"/>
    </row>
    <row r="59" ht="33" customHeight="1">
      <c r="A59" s="84" t="inlineStr">
        <is>
          <t>안전관리자 직무교육</t>
        </is>
      </c>
      <c r="B59" s="7" t="n"/>
      <c r="C59" s="7" t="n"/>
      <c r="D59" s="84" t="inlineStr">
        <is>
          <t>안전관리자</t>
        </is>
      </c>
      <c r="E59" s="7" t="n"/>
      <c r="F59" s="7" t="n"/>
      <c r="G59" s="84" t="inlineStr">
        <is>
          <t>안전보건교육기관</t>
        </is>
      </c>
      <c r="H59" s="7" t="n"/>
      <c r="I59" s="7" t="n"/>
      <c r="J59" s="84" t="inlineStr">
        <is>
          <t>신규 34 · 보수 24시간 이상</t>
        </is>
      </c>
      <c r="K59" s="7" t="n"/>
      <c r="L59" s="7" t="n"/>
    </row>
    <row r="60" ht="22" customHeight="1">
      <c r="A60" s="84" t="inlineStr">
        <is>
          <t>일일 안전교육(TBM)</t>
        </is>
      </c>
      <c r="B60" s="7" t="n"/>
      <c r="C60" s="7" t="n"/>
      <c r="D60" s="84" t="inlineStr">
        <is>
          <t>근로자</t>
        </is>
      </c>
      <c r="E60" s="7" t="n"/>
      <c r="F60" s="7" t="n"/>
      <c r="G60" s="84" t="inlineStr">
        <is>
          <t>관리감독자</t>
        </is>
      </c>
      <c r="H60" s="7" t="n"/>
      <c r="I60" s="7" t="n"/>
      <c r="J60" s="84" t="inlineStr">
        <is>
          <t>매일 작업 전 10분</t>
        </is>
      </c>
      <c r="K60" s="7" t="n"/>
      <c r="L60" s="7" t="n"/>
    </row>
    <row r="61" ht="22" customHeight="1">
      <c r="A61" s="84" t="inlineStr">
        <is>
          <t>안전보건 협의체 회의</t>
        </is>
      </c>
      <c r="B61" s="7" t="n"/>
      <c r="C61" s="7" t="n"/>
      <c r="D61" s="84" t="inlineStr">
        <is>
          <t>협력업체 대표</t>
        </is>
      </c>
      <c r="E61" s="7" t="n"/>
      <c r="F61" s="7" t="n"/>
      <c r="G61" s="84" t="inlineStr">
        <is>
          <t>현장소장</t>
        </is>
      </c>
      <c r="H61" s="7" t="n"/>
      <c r="I61" s="7" t="n"/>
      <c r="J61" s="84" t="inlineStr">
        <is>
          <t>매월 1회 이상</t>
        </is>
      </c>
      <c r="K61" s="7" t="n"/>
      <c r="L61" s="7" t="n"/>
    </row>
    <row r="62" ht="3" customHeight="1"/>
    <row r="63" ht="22" customHeight="1">
      <c r="A63" s="80" t="inlineStr">
        <is>
          <t>1.3  안전관리 업무절차서</t>
        </is>
      </c>
    </row>
    <row r="64" ht="21" customHeight="1">
      <c r="A64" s="83" t="inlineStr">
        <is>
          <t>1.3.1  안전보건관리 총칙</t>
        </is>
      </c>
    </row>
    <row r="65" ht="36" customHeight="1">
      <c r="A65" s="82" t="inlineStr">
        <is>
          <t>가.</t>
        </is>
      </c>
      <c r="B65" s="66" t="inlineStr">
        <is>
          <t>목적 : 안전보건관리 기준을 세워 산업재해를 예방하고 쾌적한 작업환경을 만들어 안전보건을 유지 · 증진한다.</t>
        </is>
      </c>
    </row>
    <row r="66" ht="20.5" customHeight="1">
      <c r="A66" s="82" t="inlineStr">
        <is>
          <t>나.</t>
        </is>
      </c>
      <c r="B66" s="66" t="inlineStr">
        <is>
          <t>적용범위 : 본 공사 현장의 직원 · 기능직과 협력업체 임직원 · 근로자를 대상으로 한다.</t>
        </is>
      </c>
    </row>
    <row r="67" ht="36" customHeight="1">
      <c r="A67" s="82" t="inlineStr">
        <is>
          <t>다.</t>
        </is>
      </c>
      <c r="B67" s="66" t="inlineStr">
        <is>
          <t>안전보건관리 계획 : 안전보건 방침 수립 · 시행을 위해 현장에 안전보건관리 조직을 운영하고, 대상 현장이면 산업안전보건위원회 또는 노사협의체를 운영한다.</t>
        </is>
      </c>
    </row>
    <row r="68" ht="51.5" customHeight="1">
      <c r="A68" s="82" t="inlineStr">
        <is>
          <t>라.</t>
        </is>
      </c>
      <c r="B68" s="66" t="inlineStr">
        <is>
          <t>안전보건관리 규정 : 현장소장은 ① 안전보건 조직과 직무 ② 안전보건교육 ③ 작업장 안전관리 · 보건관리 ④ 사고 조사 및 대책 수립에 관한 사항을 담은 안전보건관리 규정을 마련한다.</t>
        </is>
      </c>
    </row>
    <row r="69" ht="21" customHeight="1">
      <c r="A69" s="83" t="inlineStr">
        <is>
          <t>1.3.2  안전보건 관련 조직원 및 업무</t>
        </is>
      </c>
    </row>
    <row r="70" ht="24" customHeight="1">
      <c r="A70" s="19" t="inlineStr">
        <is>
          <t>구    분</t>
        </is>
      </c>
      <c r="B70" s="7" t="n"/>
      <c r="C70" s="19" t="inlineStr">
        <is>
          <t>담  당  업  무</t>
        </is>
      </c>
      <c r="D70" s="7" t="n"/>
      <c r="E70" s="7" t="n"/>
      <c r="F70" s="7" t="n"/>
      <c r="G70" s="7" t="n"/>
      <c r="H70" s="7" t="n"/>
      <c r="I70" s="7" t="n"/>
      <c r="J70" s="19" t="inlineStr">
        <is>
          <t>자 격 요 건</t>
        </is>
      </c>
      <c r="K70" s="7" t="n"/>
      <c r="L70" s="7" t="n"/>
    </row>
    <row r="71" ht="87" customHeight="1">
      <c r="A71" s="84" t="inlineStr">
        <is>
          <t>안전보건
총괄책임자</t>
        </is>
      </c>
      <c r="B71" s="7" t="n"/>
      <c r="C71" s="84" t="inlineStr">
        <is>
          <t>◦ 안전보건관리 업무의 총괄 관리 및 책임
◦ 시공 중 재해예방 계획 수립 · 위험성평가
◦ 직원 · 근로자의 안전보건과 건강관리
◦ 사고 원인조사 및 재발방지 대책
◦ 안전보건 협의체 소집 · 운영
◦ 안전보건 관계 법령 준수</t>
        </is>
      </c>
      <c r="D71" s="7" t="n"/>
      <c r="E71" s="7" t="n"/>
      <c r="F71" s="7" t="n"/>
      <c r="G71" s="7" t="n"/>
      <c r="H71" s="7" t="n"/>
      <c r="I71" s="7" t="n"/>
      <c r="J71" s="84" t="inlineStr">
        <is>
          <t>현장소장</t>
        </is>
      </c>
      <c r="K71" s="7" t="n"/>
      <c r="L71" s="7" t="n"/>
    </row>
    <row r="72" ht="73.5" customHeight="1">
      <c r="A72" s="84" t="inlineStr">
        <is>
          <t>관리감독자</t>
        </is>
      </c>
      <c r="B72" s="7" t="n"/>
      <c r="C72" s="84" t="inlineStr">
        <is>
          <t>◦ 안전관리 업무계획의 수립 · 시행
◦ 안전작업 지시 · 감독, 자체 점검 및 기록 유지
◦ 안전시설 · 보호구 설치 · 유지관리
◦ 재해 때 긴급조치 · 원인조사 보고
◦ 소속 직원 · 근로자 교육 · 훈련, 무재해 실천</t>
        </is>
      </c>
      <c r="D72" s="7" t="n"/>
      <c r="E72" s="7" t="n"/>
      <c r="F72" s="7" t="n"/>
      <c r="G72" s="7" t="n"/>
      <c r="H72" s="7" t="n"/>
      <c r="I72" s="7" t="n"/>
      <c r="J72" s="84" t="inlineStr">
        <is>
          <t>각 공종 책임자</t>
        </is>
      </c>
      <c r="K72" s="7" t="n"/>
      <c r="L72" s="7" t="n"/>
    </row>
    <row r="73" ht="87" customHeight="1">
      <c r="A73" s="84" t="inlineStr">
        <is>
          <t>안전관리자</t>
        </is>
      </c>
      <c r="B73" s="7" t="n"/>
      <c r="C73" s="84" t="inlineStr">
        <is>
          <t>◦ 총괄책임자를 보좌하며 재해예방 업무 수행
◦ 안전작업 표준 이행 확인 · 감독
◦ 산업안전보건관리비 사용계획 · 집행
◦ 안전교육 계획 수립 · 실시
◦ 안전시설 · 보호구 구입 · 설치의 적정성 확인
◦ 재해 원인분석 · 대책 수립 및 보고</t>
        </is>
      </c>
      <c r="D73" s="7" t="n"/>
      <c r="E73" s="7" t="n"/>
      <c r="F73" s="7" t="n"/>
      <c r="G73" s="7" t="n"/>
      <c r="H73" s="7" t="n"/>
      <c r="I73" s="7" t="n"/>
      <c r="J73" s="84" t="inlineStr">
        <is>
          <t>관계 법령의
안전관리자
자격을 갖춘 사람</t>
        </is>
      </c>
      <c r="K73" s="7" t="n"/>
      <c r="L73" s="7" t="n"/>
    </row>
    <row r="74" ht="33" customHeight="1">
      <c r="A74" s="84" t="inlineStr">
        <is>
          <t>안전담당자</t>
        </is>
      </c>
      <c r="B74" s="7" t="n"/>
      <c r="C74" s="84" t="inlineStr">
        <is>
          <t>◦ 관리감독자 역할 보조
◦ 유해 · 위험작업 때 입회 · 지휘 감독</t>
        </is>
      </c>
      <c r="D74" s="7" t="n"/>
      <c r="E74" s="7" t="n"/>
      <c r="F74" s="7" t="n"/>
      <c r="G74" s="7" t="n"/>
      <c r="H74" s="7" t="n"/>
      <c r="I74" s="7" t="n"/>
      <c r="J74" s="84" t="inlineStr">
        <is>
          <t>공종별 지정</t>
        </is>
      </c>
      <c r="K74" s="7" t="n"/>
      <c r="L74" s="7" t="n"/>
    </row>
    <row r="75" ht="73.5" customHeight="1">
      <c r="A75" s="84" t="inlineStr">
        <is>
          <t>안전보건
협의체</t>
        </is>
      </c>
      <c r="B75" s="7" t="n"/>
      <c r="C75" s="84" t="inlineStr">
        <is>
          <t>협력업체 사이의 작업 · 인력 조정과 재해예방 조치, 상호 협조체계 구축
◦ 작업장 순회점검 · 불안전 상태 시정
◦ 근로자 안전보건교육 지도 · 지원, 신호 · 표지 · 경보 통일
◦ 재해 원인조사 · 재발방지 대책 검토, 발주처 지도사항 이행</t>
        </is>
      </c>
      <c r="D75" s="7" t="n"/>
      <c r="E75" s="7" t="n"/>
      <c r="F75" s="7" t="n"/>
      <c r="G75" s="7" t="n"/>
      <c r="H75" s="7" t="n"/>
      <c r="I75" s="7" t="n"/>
      <c r="J75" s="84" t="inlineStr">
        <is>
          <t>도급인 ·
협력업체
공동 구성</t>
        </is>
      </c>
      <c r="K75" s="7" t="n"/>
      <c r="L75" s="7" t="n"/>
    </row>
    <row r="76" ht="21" customHeight="1">
      <c r="A76" s="83" t="inlineStr">
        <is>
          <t>1.3.3  안전보건관리 및 건강</t>
        </is>
      </c>
    </row>
    <row r="77" ht="51.5" customHeight="1">
      <c r="A77" s="82" t="inlineStr">
        <is>
          <t>가.</t>
        </is>
      </c>
      <c r="B77" s="66" t="inlineStr">
        <is>
          <t>안전상의 조치 : 기계 · 기구 · 설비, 폭발성 · 발화성 · 인화성 물질, 전기 등 에너지에 의한 위험과, 추락할 위험이 있는 장소 · 토사 · 구조물이 무너질 우려가 있는 장소의 위험을 막는 조치를 한다.</t>
        </is>
      </c>
    </row>
    <row r="78" ht="51.5" customHeight="1">
      <c r="A78" s="82" t="inlineStr">
        <is>
          <t>나.</t>
        </is>
      </c>
      <c r="B78" s="66" t="inlineStr">
        <is>
          <t>보건상의 조치 : 원재료 · 가스 · 증기 · 분진 · 산소결핍, 현장에서 나오는 기체 · 액체 · 찌꺼기, 환기 · 채광 · 조명 · 보온 · 방습 · 청결 기준을 지키지 않아 생기는 건강장해를 막는다.</t>
        </is>
      </c>
    </row>
    <row r="79" ht="36" customHeight="1">
      <c r="A79" s="82" t="inlineStr">
        <is>
          <t>다.</t>
        </is>
      </c>
      <c r="B79" s="66" t="inlineStr">
        <is>
          <t>건강진단 : 「산업안전보건법」에 따른 일반건강진단 · 특수건강진단 · 배치전건강진단 등을 대상 근로자에게 실시하고 결과를 관리한다(대상 · 주기는 같은 법 시행규칙 기준 확인).</t>
        </is>
      </c>
    </row>
    <row r="80" ht="67" customHeight="1">
      <c r="A80" s="82" t="inlineStr">
        <is>
          <t>라.</t>
        </is>
      </c>
      <c r="B80" s="66" t="inlineStr">
        <is>
          <t>안전점검 : 작업환경의 불안전한 상태와 근로자의 불안전한 행동에서 생길 수 있는 사고 요인을 미리 없애도록 수시로 점검한다 — 안전관리 조직 · 활동 상태, 정리정돈 · 불안전 작업, 자재 · 설비 · 장비 · 차량 운행, 위험물 취급 · 방화관리, 작업 자세 · 반복 교육, 보호구 착용 상태.</t>
        </is>
      </c>
    </row>
    <row r="81" ht="3" customHeight="1"/>
    <row r="82" ht="22" customHeight="1">
      <c r="A82" s="80" t="inlineStr">
        <is>
          <t>1.4  안전시공 점검 및 행사계획</t>
        </is>
      </c>
    </row>
    <row r="83" ht="21" customHeight="1">
      <c r="A83" s="83" t="inlineStr">
        <is>
          <t>1.4.1  안전행사 계획</t>
        </is>
      </c>
    </row>
    <row r="84" ht="24" customHeight="1">
      <c r="A84" s="19" t="inlineStr">
        <is>
          <t>종    류</t>
        </is>
      </c>
      <c r="B84" s="7" t="n"/>
      <c r="C84" s="7" t="n"/>
      <c r="D84" s="19" t="inlineStr">
        <is>
          <t>시    기</t>
        </is>
      </c>
      <c r="E84" s="7" t="n"/>
      <c r="F84" s="7" t="n"/>
      <c r="G84" s="19" t="inlineStr">
        <is>
          <t>주  요  행  사  내  용</t>
        </is>
      </c>
      <c r="H84" s="7" t="n"/>
      <c r="I84" s="7" t="n"/>
      <c r="J84" s="7" t="n"/>
      <c r="K84" s="7" t="n"/>
      <c r="L84" s="7" t="n"/>
    </row>
    <row r="85" ht="46.5" customHeight="1">
      <c r="A85" s="84" t="inlineStr">
        <is>
          <t>안전의 날 행사</t>
        </is>
      </c>
      <c r="B85" s="7" t="n"/>
      <c r="C85" s="7" t="n"/>
      <c r="D85" s="84" t="inlineStr">
        <is>
          <t>매월 첫째 주 월요일</t>
        </is>
      </c>
      <c r="E85" s="7" t="n"/>
      <c r="F85" s="7" t="n"/>
      <c r="G85" s="84" t="inlineStr">
        <is>
          <t>월별 중점 안전교육 · 안전조회
안전사고 사례 교육
안전 · 환경관리 우수자 시상</t>
        </is>
      </c>
      <c r="H85" s="7" t="n"/>
      <c r="I85" s="7" t="n"/>
      <c r="J85" s="7" t="n"/>
      <c r="K85" s="7" t="n"/>
      <c r="L85" s="7" t="n"/>
    </row>
    <row r="86" ht="33" customHeight="1">
      <c r="A86" s="84" t="inlineStr">
        <is>
          <t>근로자 한마음 행사</t>
        </is>
      </c>
      <c r="B86" s="7" t="n"/>
      <c r="C86" s="7" t="n"/>
      <c r="D86" s="84" t="inlineStr">
        <is>
          <t>연 1회</t>
        </is>
      </c>
      <c r="E86" s="7" t="n"/>
      <c r="F86" s="7" t="n"/>
      <c r="G86" s="84" t="inlineStr">
        <is>
          <t>회사 · 현장 소개, 기념품 증정
식사 · 체육 행사</t>
        </is>
      </c>
      <c r="H86" s="7" t="n"/>
      <c r="I86" s="7" t="n"/>
      <c r="J86" s="7" t="n"/>
      <c r="K86" s="7" t="n"/>
      <c r="L86" s="7" t="n"/>
    </row>
    <row r="87" ht="21" customHeight="1">
      <c r="A87" s="83" t="inlineStr">
        <is>
          <t>1.4.2  안전(환경) 점검 계획</t>
        </is>
      </c>
    </row>
    <row r="88" ht="24" customHeight="1">
      <c r="A88" s="19" t="inlineStr">
        <is>
          <t>점검 종류</t>
        </is>
      </c>
      <c r="B88" s="7" t="n"/>
      <c r="C88" s="19" t="inlineStr">
        <is>
          <t>점 검 시 기</t>
        </is>
      </c>
      <c r="D88" s="7" t="n"/>
      <c r="E88" s="7" t="n"/>
      <c r="F88" s="19" t="inlineStr">
        <is>
          <t>점  검  자</t>
        </is>
      </c>
      <c r="G88" s="7" t="n"/>
      <c r="H88" s="7" t="n"/>
      <c r="I88" s="19" t="inlineStr">
        <is>
          <t>주  요  점  검  내  용</t>
        </is>
      </c>
      <c r="J88" s="7" t="n"/>
      <c r="K88" s="7" t="n"/>
      <c r="L88" s="7" t="n"/>
    </row>
    <row r="89" ht="46.5" customHeight="1">
      <c r="A89" s="84" t="inlineStr">
        <is>
          <t>일일 정기점검</t>
        </is>
      </c>
      <c r="B89" s="7" t="n"/>
      <c r="C89" s="84" t="inlineStr">
        <is>
          <t>오전 · 오후 각 1회 이상</t>
        </is>
      </c>
      <c r="D89" s="7" t="n"/>
      <c r="E89" s="7" t="n"/>
      <c r="F89" s="84" t="inlineStr">
        <is>
          <t>현장소장 · 안전관리자
안전당직자 · 협력업체 소장</t>
        </is>
      </c>
      <c r="G89" s="7" t="n"/>
      <c r="H89" s="7" t="n"/>
      <c r="I89" s="84" t="inlineStr">
        <is>
          <t>안전시공 CYCLE 이행
위험요소 지적 · 시정, 정리정돈</t>
        </is>
      </c>
      <c r="J89" s="7" t="n"/>
      <c r="K89" s="7" t="n"/>
      <c r="L89" s="7" t="n"/>
    </row>
    <row r="90" ht="46.5" customHeight="1">
      <c r="A90" s="84" t="inlineStr">
        <is>
          <t>주간 정기점검</t>
        </is>
      </c>
      <c r="B90" s="7" t="n"/>
      <c r="C90" s="84" t="inlineStr">
        <is>
          <t>주 1회
(매주 금요일 16:30~17:00)</t>
        </is>
      </c>
      <c r="D90" s="7" t="n"/>
      <c r="E90" s="7" t="n"/>
      <c r="F90" s="84" t="inlineStr">
        <is>
          <t>현장소장 · 전 직원
협력업체 소장</t>
        </is>
      </c>
      <c r="G90" s="7" t="n"/>
      <c r="H90" s="7" t="n"/>
      <c r="I90" s="84" t="inlineStr">
        <is>
          <t>안전기준 미비 사항
보호구 지급 · 착용, 분진 · 환경관리</t>
        </is>
      </c>
      <c r="J90" s="7" t="n"/>
      <c r="K90" s="7" t="n"/>
      <c r="L90" s="7" t="n"/>
    </row>
    <row r="91" ht="46.5" customHeight="1">
      <c r="A91" s="84" t="inlineStr">
        <is>
          <t>월간 정기점검</t>
        </is>
      </c>
      <c r="B91" s="7" t="n"/>
      <c r="C91" s="84" t="inlineStr">
        <is>
          <t>월 1회
(매월 마지막 주 금요일)</t>
        </is>
      </c>
      <c r="D91" s="7" t="n"/>
      <c r="E91" s="7" t="n"/>
      <c r="F91" s="84" t="inlineStr">
        <is>
          <t>현장소장 · 전 직원
협력업체 대표</t>
        </is>
      </c>
      <c r="G91" s="7" t="n"/>
      <c r="H91" s="7" t="n"/>
      <c r="I91" s="84" t="inlineStr">
        <is>
          <t>폐자재 · 분리수거 상태
위험 기계 · 기구 방호장치
표준 안전시설 설치 상태</t>
        </is>
      </c>
      <c r="J91" s="7" t="n"/>
      <c r="K91" s="7" t="n"/>
      <c r="L91" s="7" t="n"/>
    </row>
    <row r="92" ht="33" customHeight="1">
      <c r="A92" s="84" t="inlineStr">
        <is>
          <t>특 별 점 검</t>
        </is>
      </c>
      <c r="B92" s="7" t="n"/>
      <c r="C92" s="84" t="inlineStr">
        <is>
          <t>위험요소가 생겼을 때</t>
        </is>
      </c>
      <c r="D92" s="7" t="n"/>
      <c r="E92" s="7" t="n"/>
      <c r="F92" s="84" t="inlineStr">
        <is>
          <t>현장소장 · 안전관리자
해당 협력업체 소장</t>
        </is>
      </c>
      <c r="G92" s="7" t="n"/>
      <c r="H92" s="7" t="n"/>
      <c r="I92" s="84" t="inlineStr">
        <is>
          <t>화재 · 붕괴 등 재해 예방
재해 때 조치 사항</t>
        </is>
      </c>
      <c r="J92" s="7" t="n"/>
      <c r="K92" s="7" t="n"/>
      <c r="L92" s="7" t="n"/>
    </row>
    <row r="93" ht="21" customHeight="1">
      <c r="A93" s="83" t="inlineStr">
        <is>
          <t>1.4.3  안전시공 CYCLE</t>
        </is>
      </c>
    </row>
    <row r="94" ht="21" customHeight="1">
      <c r="A94" s="15" t="inlineStr"/>
      <c r="B94" s="83" t="inlineStr">
        <is>
          <t>가. 일일 안전시공 CYCLE</t>
        </is>
      </c>
    </row>
    <row r="95" ht="24" customHeight="1">
      <c r="A95" s="19" t="inlineStr">
        <is>
          <t>구    분</t>
        </is>
      </c>
      <c r="B95" s="7" t="n"/>
      <c r="C95" s="7" t="n"/>
      <c r="D95" s="19" t="inlineStr">
        <is>
          <t>시    간</t>
        </is>
      </c>
      <c r="E95" s="7" t="n"/>
      <c r="F95" s="19" t="inlineStr">
        <is>
          <t>참 석 범 위  및  내 용</t>
        </is>
      </c>
      <c r="G95" s="7" t="n"/>
      <c r="H95" s="7" t="n"/>
      <c r="I95" s="7" t="n"/>
      <c r="J95" s="7" t="n"/>
      <c r="K95" s="7" t="n"/>
      <c r="L95" s="7" t="n"/>
    </row>
    <row r="96" ht="31.5" customHeight="1">
      <c r="A96" s="72" t="inlineStr">
        <is>
          <t>아 침 조 회</t>
        </is>
      </c>
      <c r="B96" s="7" t="n"/>
      <c r="C96" s="7" t="n"/>
      <c r="D96" s="72" t="inlineStr">
        <is>
          <t>06:50 ~ 07:00</t>
        </is>
      </c>
      <c r="E96" s="7" t="n"/>
      <c r="F96" s="72" t="inlineStr">
        <is>
          <t>현장소장 이하 전 근로자 — 체조 · 지적확인(터치 앤 콜), 건강상태 확인, 공지사항 전달</t>
        </is>
      </c>
      <c r="G96" s="7" t="n"/>
      <c r="H96" s="7" t="n"/>
      <c r="I96" s="7" t="n"/>
      <c r="J96" s="7" t="n"/>
      <c r="K96" s="7" t="n"/>
      <c r="L96" s="7" t="n"/>
    </row>
    <row r="97" ht="31.5" customHeight="1">
      <c r="A97" s="72" t="inlineStr">
        <is>
          <t>작업 전 교육</t>
        </is>
      </c>
      <c r="B97" s="7" t="n"/>
      <c r="C97" s="7" t="n"/>
      <c r="D97" s="72" t="inlineStr">
        <is>
          <t>07:00 ~ 07:10</t>
        </is>
      </c>
      <c r="E97" s="7" t="n"/>
      <c r="F97" s="72" t="inlineStr">
        <is>
          <t>협력업체 반장 · 근로자 — 당일 작업내용 · 안전사항, 작업 변경 내용 교육</t>
        </is>
      </c>
      <c r="G97" s="7" t="n"/>
      <c r="H97" s="7" t="n"/>
      <c r="I97" s="7" t="n"/>
      <c r="J97" s="7" t="n"/>
      <c r="K97" s="7" t="n"/>
      <c r="L97" s="7" t="n"/>
    </row>
    <row r="98" ht="31.5" customHeight="1">
      <c r="A98" s="72" t="inlineStr">
        <is>
          <t>신규 채용자 교육</t>
        </is>
      </c>
      <c r="B98" s="7" t="n"/>
      <c r="C98" s="7" t="n"/>
      <c r="D98" s="72" t="inlineStr">
        <is>
          <t>07:10 ~ 08:10</t>
        </is>
      </c>
      <c r="E98" s="7" t="n"/>
      <c r="F98" s="72" t="inlineStr">
        <is>
          <t>안전관리자(당직자) 주관 — 채용 시 교육, 건강 확인, 근로계약서 확인</t>
        </is>
      </c>
      <c r="G98" s="7" t="n"/>
      <c r="H98" s="7" t="n"/>
      <c r="I98" s="7" t="n"/>
      <c r="J98" s="7" t="n"/>
      <c r="K98" s="7" t="n"/>
      <c r="L98" s="7" t="n"/>
    </row>
    <row r="99" ht="22" customHeight="1">
      <c r="A99" s="72" t="inlineStr">
        <is>
          <t>안 전 점 검</t>
        </is>
      </c>
      <c r="B99" s="7" t="n"/>
      <c r="C99" s="7" t="n"/>
      <c r="D99" s="72" t="inlineStr">
        <is>
          <t>07:30 ~ 11:30</t>
        </is>
      </c>
      <c r="E99" s="7" t="n"/>
      <c r="F99" s="72" t="inlineStr">
        <is>
          <t>현장소장 · 당직 안전관리자 · 안전관리자 · 협력업체 소장 각 1회</t>
        </is>
      </c>
      <c r="G99" s="7" t="n"/>
      <c r="H99" s="7" t="n"/>
      <c r="I99" s="7" t="n"/>
      <c r="J99" s="7" t="n"/>
      <c r="K99" s="7" t="n"/>
      <c r="L99" s="7" t="n"/>
    </row>
    <row r="100" ht="31.5" customHeight="1">
      <c r="A100" s="72" t="inlineStr">
        <is>
          <t>안전 공정회의</t>
        </is>
      </c>
      <c r="B100" s="7" t="n"/>
      <c r="C100" s="7" t="n"/>
      <c r="D100" s="72" t="inlineStr">
        <is>
          <t>11:30 ~ 12:00</t>
        </is>
      </c>
      <c r="E100" s="7" t="n"/>
      <c r="F100" s="72" t="inlineStr">
        <is>
          <t>안전관리자 · 공사과장 · 담당기사 · 협력업체 소장 — 당일 · 다음 날 작업과 안전사항, 자재 반입 · 장비 사용 조정</t>
        </is>
      </c>
      <c r="G100" s="7" t="n"/>
      <c r="H100" s="7" t="n"/>
      <c r="I100" s="7" t="n"/>
      <c r="J100" s="7" t="n"/>
      <c r="K100" s="7" t="n"/>
      <c r="L100" s="7" t="n"/>
    </row>
    <row r="101" ht="22" customHeight="1">
      <c r="A101" s="72" t="inlineStr">
        <is>
          <t>중    식</t>
        </is>
      </c>
      <c r="B101" s="7" t="n"/>
      <c r="C101" s="7" t="n"/>
      <c r="D101" s="72" t="inlineStr">
        <is>
          <t>12:00 ~ 13:00</t>
        </is>
      </c>
      <c r="E101" s="7" t="n"/>
      <c r="F101" s="72" t="inlineStr"/>
      <c r="G101" s="7" t="n"/>
      <c r="H101" s="7" t="n"/>
      <c r="I101" s="7" t="n"/>
      <c r="J101" s="7" t="n"/>
      <c r="K101" s="7" t="n"/>
      <c r="L101" s="7" t="n"/>
    </row>
    <row r="102" ht="22" customHeight="1">
      <c r="A102" s="72" t="inlineStr">
        <is>
          <t>안 전 점 검</t>
        </is>
      </c>
      <c r="B102" s="7" t="n"/>
      <c r="C102" s="7" t="n"/>
      <c r="D102" s="72" t="inlineStr">
        <is>
          <t>13:00 ~ 16:00</t>
        </is>
      </c>
      <c r="E102" s="7" t="n"/>
      <c r="F102" s="72" t="inlineStr">
        <is>
          <t>현장소장 · 당직 안전관리자 · 안전관리자 · 협력업체 소장 각 1회</t>
        </is>
      </c>
      <c r="G102" s="7" t="n"/>
      <c r="H102" s="7" t="n"/>
      <c r="I102" s="7" t="n"/>
      <c r="J102" s="7" t="n"/>
      <c r="K102" s="7" t="n"/>
      <c r="L102" s="7" t="n"/>
    </row>
    <row r="103" ht="31.5" customHeight="1">
      <c r="A103" s="72" t="inlineStr">
        <is>
          <t>안전 공정회의</t>
        </is>
      </c>
      <c r="B103" s="7" t="n"/>
      <c r="C103" s="7" t="n"/>
      <c r="D103" s="72" t="inlineStr">
        <is>
          <t>16:00 ~ 16:30</t>
        </is>
      </c>
      <c r="E103" s="7" t="n"/>
      <c r="F103" s="72" t="inlineStr">
        <is>
          <t>현장소장 이하 전 직원 — 당일 작업 분석 · 미비점 조치, 2~3일 뒤 작업계획 조정</t>
        </is>
      </c>
      <c r="G103" s="7" t="n"/>
      <c r="H103" s="7" t="n"/>
      <c r="I103" s="7" t="n"/>
      <c r="J103" s="7" t="n"/>
      <c r="K103" s="7" t="n"/>
      <c r="L103" s="7" t="n"/>
    </row>
    <row r="104" ht="22" customHeight="1">
      <c r="A104" s="72" t="inlineStr">
        <is>
          <t>안 전 점 검</t>
        </is>
      </c>
      <c r="B104" s="7" t="n"/>
      <c r="C104" s="7" t="n"/>
      <c r="D104" s="72" t="inlineStr">
        <is>
          <t>16:30 ~ 18:00</t>
        </is>
      </c>
      <c r="E104" s="7" t="n"/>
      <c r="F104" s="72" t="inlineStr">
        <is>
          <t>당직 안전관리자 · 안전관리자 수시</t>
        </is>
      </c>
      <c r="G104" s="7" t="n"/>
      <c r="H104" s="7" t="n"/>
      <c r="I104" s="7" t="n"/>
      <c r="J104" s="7" t="n"/>
      <c r="K104" s="7" t="n"/>
      <c r="L104" s="7" t="n"/>
    </row>
    <row r="105" ht="22" customHeight="1">
      <c r="A105" s="72" t="inlineStr">
        <is>
          <t>현장 정리정돈</t>
        </is>
      </c>
      <c r="B105" s="7" t="n"/>
      <c r="C105" s="7" t="n"/>
      <c r="D105" s="72" t="inlineStr">
        <is>
          <t>17:50 ~ 18:00</t>
        </is>
      </c>
      <c r="E105" s="7" t="n"/>
      <c r="F105" s="72" t="inlineStr">
        <is>
          <t>현장소장 이하 전 근로자 — 작업 끝나기 전 청소 · 정리정돈</t>
        </is>
      </c>
      <c r="G105" s="7" t="n"/>
      <c r="H105" s="7" t="n"/>
      <c r="I105" s="7" t="n"/>
      <c r="J105" s="7" t="n"/>
      <c r="K105" s="7" t="n"/>
      <c r="L105" s="7" t="n"/>
    </row>
    <row r="106" ht="21" customHeight="1">
      <c r="A106" s="15" t="inlineStr"/>
      <c r="B106" s="83" t="inlineStr">
        <is>
          <t>나. 주간 안전시공 CYCLE</t>
        </is>
      </c>
    </row>
    <row r="107" ht="24" customHeight="1">
      <c r="A107" s="19" t="inlineStr">
        <is>
          <t>구    분</t>
        </is>
      </c>
      <c r="B107" s="7" t="n"/>
      <c r="C107" s="7" t="n"/>
      <c r="D107" s="19" t="inlineStr">
        <is>
          <t>일    시</t>
        </is>
      </c>
      <c r="E107" s="7" t="n"/>
      <c r="F107" s="7" t="n"/>
      <c r="G107" s="19" t="inlineStr">
        <is>
          <t>참 석 범 위  및  내 용</t>
        </is>
      </c>
      <c r="H107" s="7" t="n"/>
      <c r="I107" s="7" t="n"/>
      <c r="J107" s="7" t="n"/>
      <c r="K107" s="7" t="n"/>
      <c r="L107" s="7" t="n"/>
    </row>
    <row r="108" ht="22" customHeight="1">
      <c r="A108" s="72" t="inlineStr">
        <is>
          <t>안전 · 품질 점검</t>
        </is>
      </c>
      <c r="B108" s="7" t="n"/>
      <c r="C108" s="7" t="n"/>
      <c r="D108" s="72" t="inlineStr">
        <is>
          <t>매주 금요일 15:00 ~ 16:00</t>
        </is>
      </c>
      <c r="E108" s="7" t="n"/>
      <c r="F108" s="7" t="n"/>
      <c r="G108" s="72" t="inlineStr">
        <is>
          <t>소장 · 전 직원 · 협력업체 반장 이상 정기점검</t>
        </is>
      </c>
      <c r="H108" s="7" t="n"/>
      <c r="I108" s="7" t="n"/>
      <c r="J108" s="7" t="n"/>
      <c r="K108" s="7" t="n"/>
      <c r="L108" s="7" t="n"/>
    </row>
    <row r="109" ht="31.5" customHeight="1">
      <c r="A109" s="72" t="inlineStr">
        <is>
          <t>안전 공정회의</t>
        </is>
      </c>
      <c r="B109" s="7" t="n"/>
      <c r="C109" s="7" t="n"/>
      <c r="D109" s="72" t="inlineStr">
        <is>
          <t>매주 금요일 16:00 ~ 16:30</t>
        </is>
      </c>
      <c r="E109" s="7" t="n"/>
      <c r="F109" s="7" t="n"/>
      <c r="G109" s="72" t="inlineStr">
        <is>
          <t>금주 안전 · 공정 점검, 다음 주 계획 — 협력업체 소장 참석</t>
        </is>
      </c>
      <c r="H109" s="7" t="n"/>
      <c r="I109" s="7" t="n"/>
      <c r="J109" s="7" t="n"/>
      <c r="K109" s="7" t="n"/>
      <c r="L109" s="7" t="n"/>
    </row>
    <row r="110" ht="31.5" customHeight="1">
      <c r="A110" s="72" t="inlineStr">
        <is>
          <t>정 리 정 돈</t>
        </is>
      </c>
      <c r="B110" s="7" t="n"/>
      <c r="C110" s="7" t="n"/>
      <c r="D110" s="72" t="inlineStr">
        <is>
          <t>매주 토요일 11:00 ~ 12:00</t>
        </is>
      </c>
      <c r="E110" s="7" t="n"/>
      <c r="F110" s="7" t="n"/>
      <c r="G110" s="72" t="inlineStr">
        <is>
          <t>업체별 · 공종별 현장 청소 및 정리정돈(전 직원 · 근로자)</t>
        </is>
      </c>
      <c r="H110" s="7" t="n"/>
      <c r="I110" s="7" t="n"/>
      <c r="J110" s="7" t="n"/>
      <c r="K110" s="7" t="n"/>
      <c r="L110" s="7" t="n"/>
    </row>
    <row r="111" ht="21" customHeight="1">
      <c r="A111" s="15" t="inlineStr"/>
      <c r="B111" s="83" t="inlineStr">
        <is>
          <t>다. 월간 안전시공 CYCLE</t>
        </is>
      </c>
    </row>
    <row r="112" ht="24" customHeight="1">
      <c r="A112" s="19" t="inlineStr">
        <is>
          <t>구    분</t>
        </is>
      </c>
      <c r="B112" s="7" t="n"/>
      <c r="C112" s="7" t="n"/>
      <c r="D112" s="19" t="inlineStr">
        <is>
          <t>일    시</t>
        </is>
      </c>
      <c r="E112" s="7" t="n"/>
      <c r="F112" s="7" t="n"/>
      <c r="G112" s="19" t="inlineStr">
        <is>
          <t>참 석 범 위  및  내 용</t>
        </is>
      </c>
      <c r="H112" s="7" t="n"/>
      <c r="I112" s="7" t="n"/>
      <c r="J112" s="7" t="n"/>
      <c r="K112" s="7" t="n"/>
      <c r="L112" s="7" t="n"/>
    </row>
    <row r="113" ht="31.5" customHeight="1">
      <c r="A113" s="72" t="inlineStr">
        <is>
          <t>안전 · 품질 점검</t>
        </is>
      </c>
      <c r="B113" s="7" t="n"/>
      <c r="C113" s="7" t="n"/>
      <c r="D113" s="72" t="inlineStr">
        <is>
          <t>매월 마지막 주 금요일
15:00 ~ 16:00</t>
        </is>
      </c>
      <c r="E113" s="7" t="n"/>
      <c r="F113" s="7" t="n"/>
      <c r="G113" s="72" t="inlineStr">
        <is>
          <t>현장소장 · 전 직원 · 협력업체 소장 — 월간 정기점검</t>
        </is>
      </c>
      <c r="H113" s="7" t="n"/>
      <c r="I113" s="7" t="n"/>
      <c r="J113" s="7" t="n"/>
      <c r="K113" s="7" t="n"/>
      <c r="L113" s="7" t="n"/>
    </row>
    <row r="114" ht="31.5" customHeight="1">
      <c r="A114" s="72" t="inlineStr">
        <is>
          <t>안전 · 품질 협의회</t>
        </is>
      </c>
      <c r="B114" s="7" t="n"/>
      <c r="C114" s="7" t="n"/>
      <c r="D114" s="72" t="inlineStr">
        <is>
          <t>매월 마지막 주 금요일
16:00 ~ 16:30</t>
        </is>
      </c>
      <c r="E114" s="7" t="n"/>
      <c r="F114" s="7" t="n"/>
      <c r="G114" s="72" t="inlineStr">
        <is>
          <t>현장소장 · 전 직원 · 협력업체 소장(대표)</t>
        </is>
      </c>
      <c r="H114" s="7" t="n"/>
      <c r="I114" s="7" t="n"/>
      <c r="J114" s="7" t="n"/>
      <c r="K114" s="7" t="n"/>
      <c r="L114" s="7" t="n"/>
    </row>
    <row r="115" ht="31.5" customHeight="1">
      <c r="A115" s="72" t="inlineStr">
        <is>
          <t>안전의 날 행사</t>
        </is>
      </c>
      <c r="B115" s="7" t="n"/>
      <c r="C115" s="7" t="n"/>
      <c r="D115" s="72" t="inlineStr">
        <is>
          <t>매월 첫째 주 월요일
아침 조회 때</t>
        </is>
      </c>
      <c r="E115" s="7" t="n"/>
      <c r="F115" s="7" t="n"/>
      <c r="G115" s="72" t="inlineStr">
        <is>
          <t>현장소장 이하 전 직원 — 우수 근로자 · 협력업체 시상, 안전교육 · 공지</t>
        </is>
      </c>
      <c r="H115" s="7" t="n"/>
      <c r="I115" s="7" t="n"/>
      <c r="J115" s="7" t="n"/>
      <c r="K115" s="7" t="n"/>
      <c r="L115" s="7" t="n"/>
    </row>
    <row r="116" ht="3" customHeight="1"/>
    <row r="117" ht="22" customHeight="1">
      <c r="A117" s="80" t="inlineStr">
        <is>
          <t>1.5  현장 안전관리 기구조직 및 업무</t>
        </is>
      </c>
    </row>
    <row r="118" ht="21" customHeight="1">
      <c r="A118" s="83" t="inlineStr">
        <is>
          <t>1.5.1  협력업체 안전관리</t>
        </is>
      </c>
    </row>
    <row r="119" ht="36" customHeight="1">
      <c r="A119" s="82" t="inlineStr">
        <is>
          <t>가.</t>
        </is>
      </c>
      <c r="B119" s="66" t="inlineStr">
        <is>
          <t>목적 : 협력업체의 안전보건 수준을 꾸준히 유지하여 사고를 미리 막고, 재해 책임의 기준을 정한다.</t>
        </is>
      </c>
    </row>
    <row r="120" ht="20.5" customHeight="1">
      <c r="A120" s="82" t="inlineStr">
        <is>
          <t>나.</t>
        </is>
      </c>
      <c r="B120" s="66" t="inlineStr">
        <is>
          <t>적용 : 본 공사 현장의 시공에 참여하는 모든 협력업체.</t>
        </is>
      </c>
    </row>
    <row r="121" ht="51.5" customHeight="1">
      <c r="A121" s="82" t="inlineStr">
        <is>
          <t>다.</t>
        </is>
      </c>
      <c r="B121" s="66" t="inlineStr">
        <is>
          <t>조직 편성 : 협력업체는 안전보건관리 · 화재예방 조직을 편성하여 계약 때 제출하고 안전 담당자를 지정한다. 당사 현장소장은 협력업체를 포함한 안전관리를 총괄하는 안전보건총괄책임자가 된다.</t>
        </is>
      </c>
    </row>
    <row r="122" ht="51.5" customHeight="1">
      <c r="A122" s="82" t="inlineStr">
        <is>
          <t>라.</t>
        </is>
      </c>
      <c r="B122" s="66" t="inlineStr">
        <is>
          <t>협의체 구성 · 운영 : 현장소장과 협력업체의 장 전원으로 구성하여 매월 1회 이상 정기회의를 열고 — 작업 시작 · 종료 시간, 작업장 사이 연락 방법, 재해 위험 때 대피 방법, 그 밖의 재해예방 사항을 협의하며 — 회의 결과를 기록 · 보존한다.</t>
        </is>
      </c>
    </row>
    <row r="123" ht="21" customHeight="1">
      <c r="A123" s="83" t="inlineStr">
        <is>
          <t>1.5.2  방화관리 및 소방관리</t>
        </is>
      </c>
    </row>
    <row r="124" ht="21" customHeight="1">
      <c r="A124" s="15" t="inlineStr"/>
      <c r="B124" s="83" t="inlineStr">
        <is>
          <t>가. 방화관리</t>
        </is>
      </c>
    </row>
    <row r="125" ht="20.5" customHeight="1">
      <c r="A125" s="82" t="inlineStr">
        <is>
          <t>◦</t>
        </is>
      </c>
      <c r="C125" s="66" t="inlineStr">
        <is>
          <t>작업장별로 화재예방 대책을 세우고 3개월에 1회 점검하여 시정한다.</t>
        </is>
      </c>
    </row>
    <row r="126" ht="36" customHeight="1">
      <c r="A126" s="82" t="inlineStr">
        <is>
          <t>◦</t>
        </is>
      </c>
      <c r="C126" s="66" t="inlineStr">
        <is>
          <t>작업장 · 창고는 화재 요인이 없도록 청소하고, 가연성 쓰레기는 매일 치워 지정 장소에 모은다(현장 소각 금지).</t>
        </is>
      </c>
    </row>
    <row r="127" ht="20.5" customHeight="1">
      <c r="A127" s="82" t="inlineStr">
        <is>
          <t>◦</t>
        </is>
      </c>
      <c r="C127" s="66" t="inlineStr">
        <is>
          <t>소방시설 사용법 · 소방요령 교육과 훈련으로 누구나 숙달하게 한다.</t>
        </is>
      </c>
    </row>
    <row r="128" ht="51.5" customHeight="1">
      <c r="A128" s="82" t="inlineStr">
        <is>
          <t>◦</t>
        </is>
      </c>
      <c r="C128" s="66" t="inlineStr">
        <is>
          <t>인화성 · 가연성 물질은 옥외 전용 저장소에 두고 주변에 공지를 두며, 건물 가까이에 쌓아 두지 않는다. 용접 등 화기작업 때는 주변 가연물을 치우고 소화기를 둔다.</t>
        </is>
      </c>
    </row>
    <row r="129" ht="24" customHeight="1">
      <c r="A129" s="19" t="inlineStr">
        <is>
          <t>방 화 조 직</t>
        </is>
      </c>
      <c r="B129" s="7" t="n"/>
      <c r="C129" s="7" t="n"/>
      <c r="D129" s="19" t="inlineStr">
        <is>
          <t>맡 는 사 람</t>
        </is>
      </c>
      <c r="E129" s="7" t="n"/>
      <c r="F129" s="7" t="n"/>
      <c r="G129" s="19" t="inlineStr">
        <is>
          <t>임      무</t>
        </is>
      </c>
      <c r="H129" s="7" t="n"/>
      <c r="I129" s="7" t="n"/>
      <c r="J129" s="7" t="n"/>
      <c r="K129" s="7" t="n"/>
      <c r="L129" s="7" t="n"/>
    </row>
    <row r="130" ht="22" customHeight="1">
      <c r="A130" s="72" t="inlineStr">
        <is>
          <t>방화 책임자</t>
        </is>
      </c>
      <c r="B130" s="7" t="n"/>
      <c r="C130" s="7" t="n"/>
      <c r="D130" s="72" t="inlineStr">
        <is>
          <t>현장소장</t>
        </is>
      </c>
      <c r="E130" s="7" t="n"/>
      <c r="F130" s="7" t="n"/>
      <c r="G130" s="72" t="inlineStr">
        <is>
          <t>방화관리 총괄</t>
        </is>
      </c>
      <c r="H130" s="7" t="n"/>
      <c r="I130" s="7" t="n"/>
      <c r="J130" s="7" t="n"/>
      <c r="K130" s="7" t="n"/>
      <c r="L130" s="7" t="n"/>
    </row>
    <row r="131" ht="22" customHeight="1">
      <c r="A131" s="72" t="inlineStr">
        <is>
          <t>방화 관리자</t>
        </is>
      </c>
      <c r="B131" s="7" t="n"/>
      <c r="C131" s="7" t="n"/>
      <c r="D131" s="72" t="inlineStr">
        <is>
          <t>관리 책임자</t>
        </is>
      </c>
      <c r="E131" s="7" t="n"/>
      <c r="F131" s="7" t="n"/>
      <c r="G131" s="72" t="inlineStr">
        <is>
          <t>화재예방 계획 · 점검 · 교육</t>
        </is>
      </c>
      <c r="H131" s="7" t="n"/>
      <c r="I131" s="7" t="n"/>
      <c r="J131" s="7" t="n"/>
      <c r="K131" s="7" t="n"/>
      <c r="L131" s="7" t="n"/>
    </row>
    <row r="132" ht="22" customHeight="1">
      <c r="A132" s="72" t="inlineStr">
        <is>
          <t>건물 화기 책임자</t>
        </is>
      </c>
      <c r="B132" s="7" t="n"/>
      <c r="C132" s="7" t="n"/>
      <c r="D132" s="72" t="inlineStr">
        <is>
          <t>시설 관리자</t>
        </is>
      </c>
      <c r="E132" s="7" t="n"/>
      <c r="F132" s="7" t="n"/>
      <c r="G132" s="72" t="inlineStr">
        <is>
          <t>사무실 · 숙소 · 창고의 화기 관리</t>
        </is>
      </c>
      <c r="H132" s="7" t="n"/>
      <c r="I132" s="7" t="n"/>
      <c r="J132" s="7" t="n"/>
      <c r="K132" s="7" t="n"/>
      <c r="L132" s="7" t="n"/>
    </row>
    <row r="133" ht="22" customHeight="1">
      <c r="A133" s="72" t="inlineStr">
        <is>
          <t>작업장 화기 책임자</t>
        </is>
      </c>
      <c r="B133" s="7" t="n"/>
      <c r="C133" s="7" t="n"/>
      <c r="D133" s="72" t="inlineStr">
        <is>
          <t>작업반장</t>
        </is>
      </c>
      <c r="E133" s="7" t="n"/>
      <c r="F133" s="7" t="n"/>
      <c r="G133" s="72" t="inlineStr">
        <is>
          <t>작업장 화기작업 감시 · 소화기 비치</t>
        </is>
      </c>
      <c r="H133" s="7" t="n"/>
      <c r="I133" s="7" t="n"/>
      <c r="J133" s="7" t="n"/>
      <c r="K133" s="7" t="n"/>
      <c r="L133" s="7" t="n"/>
    </row>
    <row r="134" ht="22" customHeight="1">
      <c r="A134" s="72" t="inlineStr">
        <is>
          <t>위험물 취급 책임자</t>
        </is>
      </c>
      <c r="B134" s="7" t="n"/>
      <c r="C134" s="7" t="n"/>
      <c r="D134" s="72" t="inlineStr">
        <is>
          <t>위험물 취급자</t>
        </is>
      </c>
      <c r="E134" s="7" t="n"/>
      <c r="F134" s="7" t="n"/>
      <c r="G134" s="72" t="inlineStr">
        <is>
          <t>유류 · 가스 등 저장 · 취급 관리</t>
        </is>
      </c>
      <c r="H134" s="7" t="n"/>
      <c r="I134" s="7" t="n"/>
      <c r="J134" s="7" t="n"/>
      <c r="K134" s="7" t="n"/>
      <c r="L134" s="7" t="n"/>
    </row>
    <row r="135" ht="21" customHeight="1">
      <c r="A135" s="15" t="inlineStr"/>
      <c r="B135" s="83" t="inlineStr">
        <is>
          <t>나. 소방관리 — 화재의 분류와 소화 방법</t>
        </is>
      </c>
    </row>
    <row r="136" ht="24" customHeight="1">
      <c r="A136" s="19" t="inlineStr">
        <is>
          <t>분    류</t>
        </is>
      </c>
      <c r="B136" s="7" t="n"/>
      <c r="C136" s="7" t="n"/>
      <c r="D136" s="19" t="inlineStr">
        <is>
          <t>대    상</t>
        </is>
      </c>
      <c r="E136" s="7" t="n"/>
      <c r="F136" s="7" t="n"/>
      <c r="G136" s="19" t="inlineStr">
        <is>
          <t>소 화 방 법</t>
        </is>
      </c>
      <c r="H136" s="7" t="n"/>
      <c r="I136" s="7" t="n"/>
      <c r="J136" s="19" t="inlineStr">
        <is>
          <t>소 화 약 제</t>
        </is>
      </c>
      <c r="K136" s="7" t="n"/>
      <c r="L136" s="7" t="n"/>
    </row>
    <row r="137" ht="31.5" customHeight="1">
      <c r="A137" s="72" t="inlineStr">
        <is>
          <t>A급 (일반화재)</t>
        </is>
      </c>
      <c r="B137" s="7" t="n"/>
      <c r="C137" s="7" t="n"/>
      <c r="D137" s="72" t="inlineStr">
        <is>
          <t>목재 · 종이 · 섬유 등
일반 가연물</t>
        </is>
      </c>
      <c r="E137" s="7" t="n"/>
      <c r="F137" s="7" t="n"/>
      <c r="G137" s="72" t="inlineStr">
        <is>
          <t>냉각소화</t>
        </is>
      </c>
      <c r="H137" s="7" t="n"/>
      <c r="I137" s="7" t="n"/>
      <c r="J137" s="72" t="inlineStr">
        <is>
          <t>물 · 분말(ABC) · 포</t>
        </is>
      </c>
      <c r="K137" s="7" t="n"/>
      <c r="L137" s="7" t="n"/>
    </row>
    <row r="138" ht="22" customHeight="1">
      <c r="A138" s="72" t="inlineStr">
        <is>
          <t>B급 (유류화재)</t>
        </is>
      </c>
      <c r="B138" s="7" t="n"/>
      <c r="C138" s="7" t="n"/>
      <c r="D138" s="72" t="inlineStr">
        <is>
          <t>인화성 액체 · 유류 · 가스</t>
        </is>
      </c>
      <c r="E138" s="7" t="n"/>
      <c r="F138" s="7" t="n"/>
      <c r="G138" s="72" t="inlineStr">
        <is>
          <t>질식소화</t>
        </is>
      </c>
      <c r="H138" s="7" t="n"/>
      <c r="I138" s="7" t="n"/>
      <c r="J138" s="72" t="inlineStr">
        <is>
          <t>포 · 분말 · 이산화탄소</t>
        </is>
      </c>
      <c r="K138" s="7" t="n"/>
      <c r="L138" s="7" t="n"/>
    </row>
    <row r="139" ht="31.5" customHeight="1">
      <c r="A139" s="72" t="inlineStr">
        <is>
          <t>C급 (전기화재)</t>
        </is>
      </c>
      <c r="B139" s="7" t="n"/>
      <c r="C139" s="7" t="n"/>
      <c r="D139" s="72" t="inlineStr">
        <is>
          <t>전기가 통하는 설비</t>
        </is>
      </c>
      <c r="E139" s="7" t="n"/>
      <c r="F139" s="7" t="n"/>
      <c r="G139" s="72" t="inlineStr">
        <is>
          <t>질식소화
(전기 차단 뒤 냉각)</t>
        </is>
      </c>
      <c r="H139" s="7" t="n"/>
      <c r="I139" s="7" t="n"/>
      <c r="J139" s="72" t="inlineStr">
        <is>
          <t>분말 · 이산화탄소
(물 사용 금지)</t>
        </is>
      </c>
      <c r="K139" s="7" t="n"/>
      <c r="L139" s="7" t="n"/>
    </row>
    <row r="140" ht="44.25" customHeight="1">
      <c r="A140" s="72" t="inlineStr">
        <is>
          <t>D급 (금속화재)</t>
        </is>
      </c>
      <c r="B140" s="7" t="n"/>
      <c r="C140" s="7" t="n"/>
      <c r="D140" s="72" t="inlineStr">
        <is>
          <t>가연성 금속
(마그네슘 · 알루미늄 분말 등)</t>
        </is>
      </c>
      <c r="E140" s="7" t="n"/>
      <c r="F140" s="7" t="n"/>
      <c r="G140" s="72" t="inlineStr">
        <is>
          <t>질식(피복)소화</t>
        </is>
      </c>
      <c r="H140" s="7" t="n"/>
      <c r="I140" s="7" t="n"/>
      <c r="J140" s="72" t="inlineStr">
        <is>
          <t>마른 모래 ·
금속화재용 소화약제</t>
        </is>
      </c>
      <c r="K140" s="7" t="n"/>
      <c r="L140" s="7" t="n"/>
    </row>
    <row r="141" ht="36" customHeight="1">
      <c r="A141" s="82" t="inlineStr">
        <is>
          <t>◦</t>
        </is>
      </c>
      <c r="C141" s="66" t="inlineStr">
        <is>
          <t>응급소화 : 소화기는 언제든 쓰기 쉬운 곳에 두고 수시 점검 · 정비하여 점검 결과를 기록한다. 방화수 · 방화사 용기는 빨간색으로 칠하고 늘 채워 둔다.</t>
        </is>
      </c>
    </row>
    <row r="142" ht="51.5" customHeight="1">
      <c r="A142" s="82" t="inlineStr">
        <is>
          <t>◦</t>
        </is>
      </c>
      <c r="C142" s="66" t="inlineStr">
        <is>
          <t>소방관리 조직 : 소방대장(현장소장) · 부대장(관리과장) 아래 통제반(지휘 · 경보 · 훈련, 인원의 5%) · 소화반(소화 · 급수, 55%) · 반출반(반출 · 경계 · 복구, 30%) · 구조반(의료 · 방독 · 구조, 10%)을 둔다.</t>
        </is>
      </c>
    </row>
    <row r="143" ht="21" customHeight="1">
      <c r="A143" s="83" t="inlineStr">
        <is>
          <t>1.5.3  안전보건표지</t>
        </is>
      </c>
    </row>
    <row r="144" ht="36" customHeight="1">
      <c r="A144" s="82" t="inlineStr">
        <is>
          <t>가.</t>
        </is>
      </c>
      <c r="B144" s="66" t="inlineStr">
        <is>
          <t>설치 : 현장소장은 안전보건표지를 근로자가 쉽게 알아볼 수 있는 곳에 설치 · 부착하고, 야간에 필요한 표지는 야광 재료 등으로 쉽게 보이게 한다.</t>
        </is>
      </c>
    </row>
    <row r="145" ht="36" customHeight="1">
      <c r="A145" s="82" t="inlineStr">
        <is>
          <t>나.</t>
        </is>
      </c>
      <c r="B145" s="66" t="inlineStr">
        <is>
          <t>유지관리 : 표지의 훼손 · 망실을 수시로 점검하여 보수하고, 설치 · 보유 현황을 기록한다.</t>
        </is>
      </c>
    </row>
    <row r="146" ht="21" customHeight="1">
      <c r="A146" s="83" t="inlineStr">
        <is>
          <t>1.5.4  개인 보호구 및 보호장비</t>
        </is>
      </c>
    </row>
    <row r="147" ht="24" customHeight="1">
      <c r="A147" s="19" t="inlineStr">
        <is>
          <t>보 호 구</t>
        </is>
      </c>
      <c r="B147" s="7" t="n"/>
      <c r="C147" s="19" t="inlineStr">
        <is>
          <t>착 용 대 상  ·  요 령</t>
        </is>
      </c>
      <c r="D147" s="7" t="n"/>
      <c r="E147" s="7" t="n"/>
      <c r="F147" s="7" t="n"/>
      <c r="G147" s="7" t="n"/>
      <c r="H147" s="7" t="n"/>
      <c r="I147" s="7" t="n"/>
      <c r="J147" s="7" t="n"/>
      <c r="K147" s="7" t="n"/>
      <c r="L147" s="7" t="n"/>
    </row>
    <row r="148" ht="31.5" customHeight="1">
      <c r="A148" s="72" t="inlineStr">
        <is>
          <t>안 전 모</t>
        </is>
      </c>
      <c r="B148" s="7" t="n"/>
      <c r="C148" s="72" t="inlineStr">
        <is>
          <t>현장에 출입하는 모든 사람 — 턱끈을 반드시 매고, 전기 작업자는 절연용(AE · ABE종) 안전모를 쓴다. 출입구 등에 착용 표지를 붙인다.</t>
        </is>
      </c>
      <c r="D148" s="7" t="n"/>
      <c r="E148" s="7" t="n"/>
      <c r="F148" s="7" t="n"/>
      <c r="G148" s="7" t="n"/>
      <c r="H148" s="7" t="n"/>
      <c r="I148" s="7" t="n"/>
      <c r="J148" s="7" t="n"/>
      <c r="K148" s="7" t="n"/>
      <c r="L148" s="7" t="n"/>
    </row>
    <row r="149" ht="31.5" customHeight="1">
      <c r="A149" s="72" t="inlineStr">
        <is>
          <t>안 전 화</t>
        </is>
      </c>
      <c r="B149" s="7" t="n"/>
      <c r="C149" s="72" t="inlineStr">
        <is>
          <t>날카로운 물체에 찔리거나 미끄러짐 · 물체 낙하 위험이 있는 작업 — 작업에 맞는 안전화를 신는다.</t>
        </is>
      </c>
      <c r="D149" s="7" t="n"/>
      <c r="E149" s="7" t="n"/>
      <c r="F149" s="7" t="n"/>
      <c r="G149" s="7" t="n"/>
      <c r="H149" s="7" t="n"/>
      <c r="I149" s="7" t="n"/>
      <c r="J149" s="7" t="n"/>
      <c r="K149" s="7" t="n"/>
      <c r="L149" s="7" t="n"/>
    </row>
    <row r="150" ht="31.5" customHeight="1">
      <c r="A150" s="72" t="inlineStr">
        <is>
          <t>호흡용 보호구</t>
        </is>
      </c>
      <c r="B150" s="7" t="n"/>
      <c r="C150" s="72" t="inlineStr">
        <is>
          <t>분진 · 유해가스 작업 — 방진 · 방독 · 송기 마스크를 작업에 맞게 쓰며, 안전인증을 받은 제품을 쓰고 위생적으로 관리한다.</t>
        </is>
      </c>
      <c r="D150" s="7" t="n"/>
      <c r="E150" s="7" t="n"/>
      <c r="F150" s="7" t="n"/>
      <c r="G150" s="7" t="n"/>
      <c r="H150" s="7" t="n"/>
      <c r="I150" s="7" t="n"/>
      <c r="J150" s="7" t="n"/>
      <c r="K150" s="7" t="n"/>
      <c r="L150" s="7" t="n"/>
    </row>
    <row r="151" ht="31.5" customHeight="1">
      <c r="A151" s="72" t="inlineStr">
        <is>
          <t>안 전 대</t>
        </is>
      </c>
      <c r="B151" s="7" t="n"/>
      <c r="C151" s="72" t="inlineStr">
        <is>
          <t>추락 위험 장소는 안전난간 · 추락방호망 등 방호설비를 먼저 설치하고, 설치가 곤란하면 안전대를 걸고 작업한다. 구명줄은 풀리지 않게 묶고 안전대 · 구명줄을 변형 · 훼손하지 않는다.</t>
        </is>
      </c>
      <c r="D151" s="7" t="n"/>
      <c r="E151" s="7" t="n"/>
      <c r="F151" s="7" t="n"/>
      <c r="G151" s="7" t="n"/>
      <c r="H151" s="7" t="n"/>
      <c r="I151" s="7" t="n"/>
      <c r="J151" s="7" t="n"/>
      <c r="K151" s="7" t="n"/>
      <c r="L151" s="7" t="n"/>
    </row>
    <row r="152" ht="22" customHeight="1">
      <c r="A152" s="72" t="inlineStr">
        <is>
          <t>절연용 보호구</t>
        </is>
      </c>
      <c r="B152" s="7" t="n"/>
      <c r="C152" s="72" t="inlineStr">
        <is>
          <t>전기 작업자 — 절연모 · 절연장갑 · 절연담요 등을 쓰고, 정기적으로 절연 성능을 검사한다.</t>
        </is>
      </c>
      <c r="D152" s="7" t="n"/>
      <c r="E152" s="7" t="n"/>
      <c r="F152" s="7" t="n"/>
      <c r="G152" s="7" t="n"/>
      <c r="H152" s="7" t="n"/>
      <c r="I152" s="7" t="n"/>
      <c r="J152" s="7" t="n"/>
      <c r="K152" s="7" t="n"/>
      <c r="L152" s="7" t="n"/>
    </row>
    <row r="153" ht="31.5" customHeight="1">
      <c r="A153" s="72" t="inlineStr">
        <is>
          <t>보안경 · 보안면</t>
        </is>
      </c>
      <c r="B153" s="7" t="n"/>
      <c r="C153" s="72" t="inlineStr">
        <is>
          <t>연마 · 절단 · 용접 등 파편 · 강한 빛 · 열이 나는 작업 — 작업에 맞는 보안경 · 차광 보안면을 쓴다.</t>
        </is>
      </c>
      <c r="D153" s="7" t="n"/>
      <c r="E153" s="7" t="n"/>
      <c r="F153" s="7" t="n"/>
      <c r="G153" s="7" t="n"/>
      <c r="H153" s="7" t="n"/>
      <c r="I153" s="7" t="n"/>
      <c r="J153" s="7" t="n"/>
      <c r="K153" s="7" t="n"/>
      <c r="L153" s="7" t="n"/>
    </row>
    <row r="154" ht="22" customHeight="1">
      <c r="A154" s="72" t="inlineStr">
        <is>
          <t>안전장갑</t>
        </is>
      </c>
      <c r="B154" s="7" t="n"/>
      <c r="C154" s="72" t="inlineStr">
        <is>
          <t>거칠거나 날카로운 물체, 마찰 · 전기 · 화상 위험 작업 — 손을 보호하는 장갑을 낀다.</t>
        </is>
      </c>
      <c r="D154" s="7" t="n"/>
      <c r="E154" s="7" t="n"/>
      <c r="F154" s="7" t="n"/>
      <c r="G154" s="7" t="n"/>
      <c r="H154" s="7" t="n"/>
      <c r="I154" s="7" t="n"/>
      <c r="J154" s="7" t="n"/>
      <c r="K154" s="7" t="n"/>
      <c r="L154" s="7" t="n"/>
    </row>
    <row r="155" ht="22" customHeight="1">
      <c r="A155" s="72" t="inlineStr">
        <is>
          <t>귀마개 · 귀덮개</t>
        </is>
      </c>
      <c r="B155" s="7" t="n"/>
      <c r="C155" s="72" t="inlineStr">
        <is>
          <t>소음 · 진동이 심한 작업 — 귀마개 또는 귀덮개를 쓰고, 보호구는 소독 관리한다.</t>
        </is>
      </c>
      <c r="D155" s="7" t="n"/>
      <c r="E155" s="7" t="n"/>
      <c r="F155" s="7" t="n"/>
      <c r="G155" s="7" t="n"/>
      <c r="H155" s="7" t="n"/>
      <c r="I155" s="7" t="n"/>
      <c r="J155" s="7" t="n"/>
      <c r="K155" s="7" t="n"/>
      <c r="L155" s="7" t="n"/>
    </row>
    <row r="156" ht="21" customHeight="1">
      <c r="A156" s="83" t="inlineStr">
        <is>
          <t>1.5.5  임시전력 운영 및 조명</t>
        </is>
      </c>
    </row>
    <row r="157" ht="36" customHeight="1">
      <c r="A157" s="82" t="inlineStr">
        <is>
          <t>가.</t>
        </is>
      </c>
      <c r="B157" s="66" t="inlineStr">
        <is>
          <t>목적 : 공사용 임시전력 설비를 합리적으로 설치 · 관리하고 전기 자재를 표준화하여 감전 · 전기 사고를 막고 전력 낭비를 줄인다.</t>
        </is>
      </c>
    </row>
    <row r="158" ht="82.5" customHeight="1">
      <c r="A158" s="82" t="inlineStr">
        <is>
          <t>나.</t>
        </is>
      </c>
      <c r="B158" s="66" t="inlineStr">
        <is>
          <t>설치기준 : 주배전반은 옥외 방수 자립형으로 하고 관계자 외 출입을 막는 울타리 · 잠금장치 · 위험표지를 둔다. 분전반은 누전차단기를 달고 금속제 외함은 접지한다. 옥외 간선은 규격 케이블을 쓰고 땅에 묻을 때는 전선관으로 보호한다. 이동형 전기기기(수중펌프 · 용접기 등)는 캡타이어 케이블을 쓰고 반드시 접지하며, 교류아크용접기에는 자동전격방지기를 단다.</t>
        </is>
      </c>
    </row>
    <row r="159" ht="51.5" customHeight="1">
      <c r="A159" s="82" t="inlineStr">
        <is>
          <t>다.</t>
        </is>
      </c>
      <c r="B159" s="66" t="inlineStr">
        <is>
          <t>전기 안전대책 : KS 제품 등 규격품을 쓰고, 고압선 가까이서는 작업하지 않으며 부득이하면 감시인을 둔다. 정전 때는 기기 스위치를 끄고, 정전 작업은 검전기로 확인한 뒤 접지하며 스위치에 «투입 금지» 표찰을 건다. 퇴근 때 불필요한 전원은 끈다.</t>
        </is>
      </c>
    </row>
    <row r="160" ht="36" customHeight="1">
      <c r="A160" s="82" t="inlineStr">
        <is>
          <t>라.</t>
        </is>
      </c>
      <c r="B160" s="66" t="inlineStr">
        <is>
          <t>점검 : 절연 상태 · 상평형 · 누전차단기 작동은 매주, 전기 안전점검은 매월 하고 기록을 보관한다(전기 안전일지 작성).</t>
        </is>
      </c>
    </row>
    <row r="161" ht="51.5" customHeight="1">
      <c r="A161" s="82" t="inlineStr">
        <is>
          <t>마.</t>
        </is>
      </c>
      <c r="B161" s="66" t="inlineStr">
        <is>
          <t>조명 : 알맞은 조도를 유지하고 고르게 비추며 눈부심이 없게 한다. 작업면 조도 — 초정밀작업 750럭스 이상, 정밀작업 300럭스 이상, 보통작업 150럭스 이상, 그 밖의 작업 75럭스 이상(「산업안전보건기준에 관한 규칙」 제8조).</t>
        </is>
      </c>
    </row>
    <row r="162" ht="3" customHeight="1"/>
    <row r="163" ht="22" customHeight="1">
      <c r="A163" s="80" t="inlineStr">
        <is>
          <t>1.6  무재해 운동 추진</t>
        </is>
      </c>
    </row>
    <row r="164" ht="21" customHeight="1">
      <c r="A164" s="83" t="inlineStr">
        <is>
          <t>1.6.1  현장 무재해 운동</t>
        </is>
      </c>
    </row>
    <row r="165" ht="36" customHeight="1">
      <c r="A165" s="82" t="inlineStr">
        <is>
          <t>가.</t>
        </is>
      </c>
      <c r="B165" s="66" t="inlineStr">
        <is>
          <t>목적 : 직원과 근로자가 함께 참여하는 자율적인 재해예방 운동으로 재해예방 의식을 높이고, 작업장의 잠재 재해요인을 미리 찾아 고친다.</t>
        </is>
      </c>
    </row>
    <row r="166" ht="67" customHeight="1">
      <c r="A166" s="82" t="inlineStr">
        <is>
          <t>나.</t>
        </is>
      </c>
      <c r="B166" s="66" t="inlineStr">
        <is>
          <t>시행요령 : 무재해 운동 개시를 근로자에게 알리고 본사에 개시 보고를 한 뒤, 현장 입구 · 사무실 앞에 무재해 기록판을 설치한다. 공구 · 협력업체별 목표시간을 정하고 무재해 추진일지를 적는다. 1차 목표를 이루면 2차 · 3차 목표로 늘려 가며, 4일 이상 요양이 필요한 재해가 나면 그때까지의 무재해 시간을 무효로 하고 다시 시작한다.</t>
        </is>
      </c>
    </row>
    <row r="167" ht="51.5" customHeight="1">
      <c r="A167" s="82" t="inlineStr">
        <is>
          <t>다.</t>
        </is>
      </c>
      <c r="B167" s="66" t="inlineStr">
        <is>
          <t>무재해 시간 산정 : 개시 보고 뒤 재해 발생 전날까지의 일수로 셈하고, 공휴일 등 쉰 날은 뺀다. 1일 무재해 시간 = 1일 작업시간 × 1일 평균 동원 인원 (예 : 10시간 × 50명 = 500시간).</t>
        </is>
      </c>
    </row>
    <row r="168" ht="36" customHeight="1">
      <c r="A168" s="82" t="inlineStr">
        <is>
          <t>라.</t>
        </is>
      </c>
      <c r="B168" s="66" t="inlineStr">
        <is>
          <t>목표시간 설정 : 공사금액 · 공기 · 공사 종류와 규모 · 위험도 · 작업인원을 고려하여 정하며, 1차 목표는 100,000시간 또는 150일 이상 중 큰 쪽을 권장한다.</t>
        </is>
      </c>
    </row>
    <row r="169" ht="51.5" customHeight="1">
      <c r="A169" s="82" t="inlineStr">
        <is>
          <t>마.</t>
        </is>
      </c>
      <c r="B169" s="66" t="inlineStr">
        <is>
          <t>표창 · 기록 : 목표를 이룬 공구 · 협력업체 · 작업반은 현장 계획에 따라 시상하고, 개시 보고 · 추진일지 · 안전교육일지 · 이수자 명단 · 안전점검일지 · 보호구 지급대장 · 협의체 회의록을 보관한다.</t>
        </is>
      </c>
    </row>
    <row r="170" ht="21" customHeight="1">
      <c r="A170" s="83" t="inlineStr">
        <is>
          <t>1.6.2  협력업체 무재해 운동</t>
        </is>
      </c>
    </row>
    <row r="171" ht="36" customHeight="1">
      <c r="A171" s="82" t="inlineStr">
        <is>
          <t>가.</t>
        </is>
      </c>
      <c r="B171" s="66" t="inlineStr">
        <is>
          <t>협력업체는 현장의 무재해 운동에 적극 참여하되, 업체 단위로도 무재해 운동을 추진한다(안전관리 조직 구성 · 자체 교육 · 개시일과 목표 공지 · 기록판 운영).</t>
        </is>
      </c>
    </row>
    <row r="172" ht="36" customHeight="1">
      <c r="A172" s="82" t="inlineStr">
        <is>
          <t>나.</t>
        </is>
      </c>
      <c r="B172" s="66" t="inlineStr">
        <is>
          <t>협력업체 안전관리 책임자는 자사의 무재해 현황을 수시로 현장 안전관리자와 대조하여 맞춘다.</t>
        </is>
      </c>
    </row>
    <row r="173" ht="36" customHeight="1">
      <c r="A173" s="82" t="inlineStr">
        <is>
          <t>다.</t>
        </is>
      </c>
      <c r="B173" s="66" t="inlineStr">
        <is>
          <t>재해가 나면 해당 협력업체만 다시 시작하고, 재해가 없는 다른 협력업체의 무재해 운동은 계속한다.</t>
        </is>
      </c>
    </row>
    <row r="174" ht="36" customHeight="1">
      <c r="A174" s="82" t="inlineStr">
        <is>
          <t>라.</t>
        </is>
      </c>
      <c r="B174" s="66" t="inlineStr">
        <is>
          <t>1차 목표는 10,000시간 또는 1개월 이상 중 큰 쪽을 권장하며, 현장소장은 공사 위험도에 따라 가중치를 두어 조정할 수 있다.</t>
        </is>
      </c>
    </row>
    <row r="176" ht="34" customHeight="1">
      <c r="A176" s="17" t="inlineStr">
        <is>
          <t>교육시간은 산업안전보건법 시행규칙 [별표 4] 현행 시간으로 고쳤습니다. 원본의 본사 표창 금액 · 옛 교육과정 시간 · 분전반 접지 금지 문구는 뺐습니다.</t>
        </is>
      </c>
    </row>
  </sheetData>
  <mergeCells count="364">
    <mergeCell ref="F96:L96"/>
    <mergeCell ref="A136:C136"/>
    <mergeCell ref="D53:F53"/>
    <mergeCell ref="A57:C57"/>
    <mergeCell ref="A113:C113"/>
    <mergeCell ref="F98:L98"/>
    <mergeCell ref="J75:L75"/>
    <mergeCell ref="B14:L14"/>
    <mergeCell ref="A52:C52"/>
    <mergeCell ref="B78:L78"/>
    <mergeCell ref="A33:B33"/>
    <mergeCell ref="J52:L52"/>
    <mergeCell ref="D129:F129"/>
    <mergeCell ref="J39:L39"/>
    <mergeCell ref="A34:L34"/>
    <mergeCell ref="A83:L83"/>
    <mergeCell ref="A35:B35"/>
    <mergeCell ref="C127:L127"/>
    <mergeCell ref="A110:C110"/>
    <mergeCell ref="D98:E98"/>
    <mergeCell ref="A28:B28"/>
    <mergeCell ref="C28:D28"/>
    <mergeCell ref="A39:B39"/>
    <mergeCell ref="A30:B30"/>
    <mergeCell ref="C30:D30"/>
    <mergeCell ref="J70:L70"/>
    <mergeCell ref="A55:C55"/>
    <mergeCell ref="A153:B153"/>
    <mergeCell ref="D137:F137"/>
    <mergeCell ref="A128:B128"/>
    <mergeCell ref="F45:G45"/>
    <mergeCell ref="F42:G42"/>
    <mergeCell ref="D130:F130"/>
    <mergeCell ref="D55:F55"/>
    <mergeCell ref="D132:F132"/>
    <mergeCell ref="A58:C58"/>
    <mergeCell ref="A24:L24"/>
    <mergeCell ref="A60:C60"/>
    <mergeCell ref="C89:E89"/>
    <mergeCell ref="B15:L15"/>
    <mergeCell ref="J60:L60"/>
    <mergeCell ref="B80:L80"/>
    <mergeCell ref="C88:E88"/>
    <mergeCell ref="B79:L79"/>
    <mergeCell ref="J53:L53"/>
    <mergeCell ref="B144:L144"/>
    <mergeCell ref="G112:L112"/>
    <mergeCell ref="A84:C84"/>
    <mergeCell ref="H43:I43"/>
    <mergeCell ref="A36:B36"/>
    <mergeCell ref="J55:L55"/>
    <mergeCell ref="A86:C86"/>
    <mergeCell ref="G58:I58"/>
    <mergeCell ref="C29:D29"/>
    <mergeCell ref="C31:D31"/>
    <mergeCell ref="J71:L71"/>
    <mergeCell ref="B157:L157"/>
    <mergeCell ref="C37:E37"/>
    <mergeCell ref="J58:L58"/>
    <mergeCell ref="B172:L172"/>
    <mergeCell ref="J73:L73"/>
    <mergeCell ref="D138:F138"/>
    <mergeCell ref="G136:I136"/>
    <mergeCell ref="A1:F1"/>
    <mergeCell ref="D140:F140"/>
    <mergeCell ref="B94:L94"/>
    <mergeCell ref="A137:C137"/>
    <mergeCell ref="A7:L7"/>
    <mergeCell ref="A139:C139"/>
    <mergeCell ref="C149:L149"/>
    <mergeCell ref="C90:E90"/>
    <mergeCell ref="A163:L163"/>
    <mergeCell ref="A76:L76"/>
    <mergeCell ref="A140:C140"/>
    <mergeCell ref="B145:L145"/>
    <mergeCell ref="A149:B149"/>
    <mergeCell ref="G1:L1"/>
    <mergeCell ref="F38:G38"/>
    <mergeCell ref="G60:I60"/>
    <mergeCell ref="A151:B151"/>
    <mergeCell ref="F88:H88"/>
    <mergeCell ref="A150:B150"/>
    <mergeCell ref="C142:L142"/>
    <mergeCell ref="C45:E45"/>
    <mergeCell ref="A152:B152"/>
    <mergeCell ref="I92:L92"/>
    <mergeCell ref="A87:L87"/>
    <mergeCell ref="H35:I35"/>
    <mergeCell ref="B173:L173"/>
    <mergeCell ref="D100:E100"/>
    <mergeCell ref="J74:L74"/>
    <mergeCell ref="E33:L33"/>
    <mergeCell ref="C40:E40"/>
    <mergeCell ref="A46:L46"/>
    <mergeCell ref="B165:L165"/>
    <mergeCell ref="D52:F52"/>
    <mergeCell ref="A105:C105"/>
    <mergeCell ref="A70:B70"/>
    <mergeCell ref="A26:L26"/>
    <mergeCell ref="H39:I39"/>
    <mergeCell ref="C155:L155"/>
    <mergeCell ref="E28:L28"/>
    <mergeCell ref="A74:B74"/>
    <mergeCell ref="C151:L151"/>
    <mergeCell ref="C126:L126"/>
    <mergeCell ref="E30:L30"/>
    <mergeCell ref="B49:L49"/>
    <mergeCell ref="C71:I71"/>
    <mergeCell ref="B50:L50"/>
    <mergeCell ref="A45:B45"/>
    <mergeCell ref="H41:I41"/>
    <mergeCell ref="A3:L3"/>
    <mergeCell ref="F91:H91"/>
    <mergeCell ref="A95:C95"/>
    <mergeCell ref="G108:L108"/>
    <mergeCell ref="A5:L5"/>
    <mergeCell ref="A97:C97"/>
    <mergeCell ref="A89:B89"/>
    <mergeCell ref="H36:I36"/>
    <mergeCell ref="A96:C96"/>
    <mergeCell ref="I89:L89"/>
    <mergeCell ref="B166:L166"/>
    <mergeCell ref="G54:I54"/>
    <mergeCell ref="G109:L109"/>
    <mergeCell ref="J42:L42"/>
    <mergeCell ref="A71:B71"/>
    <mergeCell ref="G84:L84"/>
    <mergeCell ref="D103:E103"/>
    <mergeCell ref="B174:L174"/>
    <mergeCell ref="B168:L168"/>
    <mergeCell ref="G56:I56"/>
    <mergeCell ref="J44:L44"/>
    <mergeCell ref="D109:F109"/>
    <mergeCell ref="G86:L86"/>
    <mergeCell ref="J37:L37"/>
    <mergeCell ref="A123:L123"/>
    <mergeCell ref="B169:L169"/>
    <mergeCell ref="D86:F86"/>
    <mergeCell ref="A108:C108"/>
    <mergeCell ref="I88:L88"/>
    <mergeCell ref="A118:L118"/>
    <mergeCell ref="B121:L121"/>
    <mergeCell ref="D96:E96"/>
    <mergeCell ref="C36:E36"/>
    <mergeCell ref="J137:L137"/>
    <mergeCell ref="A47:L47"/>
    <mergeCell ref="G114:L114"/>
    <mergeCell ref="A22:L22"/>
    <mergeCell ref="J139:L139"/>
    <mergeCell ref="A134:C134"/>
    <mergeCell ref="C74:I74"/>
    <mergeCell ref="J138:L138"/>
    <mergeCell ref="C147:L147"/>
    <mergeCell ref="A32:B32"/>
    <mergeCell ref="D59:F59"/>
    <mergeCell ref="F104:L104"/>
    <mergeCell ref="G130:L130"/>
    <mergeCell ref="A98:C98"/>
    <mergeCell ref="H42:I42"/>
    <mergeCell ref="B124:L124"/>
    <mergeCell ref="C148:L148"/>
    <mergeCell ref="G132:L132"/>
    <mergeCell ref="G57:I57"/>
    <mergeCell ref="D61:F61"/>
    <mergeCell ref="A164:L164"/>
    <mergeCell ref="J45:L45"/>
    <mergeCell ref="F40:G40"/>
    <mergeCell ref="D112:F112"/>
    <mergeCell ref="D104:E104"/>
    <mergeCell ref="B48:L48"/>
    <mergeCell ref="D56:F56"/>
    <mergeCell ref="A53:C53"/>
    <mergeCell ref="A109:C109"/>
    <mergeCell ref="D114:F114"/>
    <mergeCell ref="F41:G41"/>
    <mergeCell ref="F35:G35"/>
    <mergeCell ref="A117:L117"/>
    <mergeCell ref="I91:L91"/>
    <mergeCell ref="A29:B29"/>
    <mergeCell ref="B68:L68"/>
    <mergeCell ref="G107:L107"/>
    <mergeCell ref="J140:L140"/>
    <mergeCell ref="A44:B44"/>
    <mergeCell ref="A31:B31"/>
    <mergeCell ref="A73:B73"/>
    <mergeCell ref="F105:L105"/>
    <mergeCell ref="J35:L35"/>
    <mergeCell ref="G133:L133"/>
    <mergeCell ref="B21:L21"/>
    <mergeCell ref="D133:F133"/>
    <mergeCell ref="A63:L63"/>
    <mergeCell ref="A42:B42"/>
    <mergeCell ref="J61:L61"/>
    <mergeCell ref="C128:L128"/>
    <mergeCell ref="A130:C130"/>
    <mergeCell ref="G52:I52"/>
    <mergeCell ref="A126:B126"/>
    <mergeCell ref="J72:L72"/>
    <mergeCell ref="F43:G43"/>
    <mergeCell ref="A138:C138"/>
    <mergeCell ref="A132:C132"/>
    <mergeCell ref="J136:L136"/>
    <mergeCell ref="A69:L69"/>
    <mergeCell ref="D57:F57"/>
    <mergeCell ref="B16:L16"/>
    <mergeCell ref="A133:C133"/>
    <mergeCell ref="A142:B142"/>
    <mergeCell ref="B18:L18"/>
    <mergeCell ref="J41:L41"/>
    <mergeCell ref="B77:L77"/>
    <mergeCell ref="A37:B37"/>
    <mergeCell ref="G55:I55"/>
    <mergeCell ref="G110:L110"/>
    <mergeCell ref="J43:L43"/>
    <mergeCell ref="C38:E38"/>
    <mergeCell ref="D110:F110"/>
    <mergeCell ref="D85:F85"/>
    <mergeCell ref="D60:F60"/>
    <mergeCell ref="F39:G39"/>
    <mergeCell ref="B158:L158"/>
    <mergeCell ref="A82:L82"/>
    <mergeCell ref="B160:L160"/>
    <mergeCell ref="C35:E35"/>
    <mergeCell ref="A146:L146"/>
    <mergeCell ref="A92:B92"/>
    <mergeCell ref="D136:F136"/>
    <mergeCell ref="G137:I137"/>
    <mergeCell ref="G53:I53"/>
    <mergeCell ref="C150:L150"/>
    <mergeCell ref="G139:I139"/>
    <mergeCell ref="D58:F58"/>
    <mergeCell ref="F103:L103"/>
    <mergeCell ref="G129:L129"/>
    <mergeCell ref="B17:L17"/>
    <mergeCell ref="G85:L85"/>
    <mergeCell ref="G131:L131"/>
    <mergeCell ref="B19:L19"/>
    <mergeCell ref="C92:E92"/>
    <mergeCell ref="A59:C59"/>
    <mergeCell ref="A38:B38"/>
    <mergeCell ref="J57:L57"/>
    <mergeCell ref="A147:B147"/>
    <mergeCell ref="D84:F84"/>
    <mergeCell ref="A61:C61"/>
    <mergeCell ref="B20:L20"/>
    <mergeCell ref="A40:B40"/>
    <mergeCell ref="A54:C54"/>
    <mergeCell ref="C41:E41"/>
    <mergeCell ref="A148:B148"/>
    <mergeCell ref="C33:D33"/>
    <mergeCell ref="A56:C56"/>
    <mergeCell ref="B159:L159"/>
    <mergeCell ref="A27:L27"/>
    <mergeCell ref="H44:I44"/>
    <mergeCell ref="C72:I72"/>
    <mergeCell ref="C43:E43"/>
    <mergeCell ref="A129:C129"/>
    <mergeCell ref="B167:L167"/>
    <mergeCell ref="A85:C85"/>
    <mergeCell ref="E29:L29"/>
    <mergeCell ref="B161:L161"/>
    <mergeCell ref="A131:C131"/>
    <mergeCell ref="B111:L111"/>
    <mergeCell ref="G138:I138"/>
    <mergeCell ref="E31:L31"/>
    <mergeCell ref="G140:I140"/>
    <mergeCell ref="A141:B141"/>
    <mergeCell ref="A9:L9"/>
    <mergeCell ref="A143:L143"/>
    <mergeCell ref="F37:G37"/>
    <mergeCell ref="A72:B72"/>
    <mergeCell ref="D139:F139"/>
    <mergeCell ref="C44:E44"/>
    <mergeCell ref="A88:B88"/>
    <mergeCell ref="A41:B41"/>
    <mergeCell ref="A90:B90"/>
    <mergeCell ref="I90:L90"/>
    <mergeCell ref="C91:E91"/>
    <mergeCell ref="F92:H92"/>
    <mergeCell ref="A154:B154"/>
    <mergeCell ref="A156:L156"/>
    <mergeCell ref="F99:L99"/>
    <mergeCell ref="C141:L141"/>
    <mergeCell ref="H45:I45"/>
    <mergeCell ref="A93:L93"/>
    <mergeCell ref="H37:I37"/>
    <mergeCell ref="C42:E42"/>
    <mergeCell ref="J38:L38"/>
    <mergeCell ref="E32:L32"/>
    <mergeCell ref="F89:H89"/>
    <mergeCell ref="J40:L40"/>
    <mergeCell ref="B106:L106"/>
    <mergeCell ref="D107:F107"/>
    <mergeCell ref="C153:L153"/>
    <mergeCell ref="D99:E99"/>
    <mergeCell ref="B66:L66"/>
    <mergeCell ref="C125:L125"/>
    <mergeCell ref="A12:L12"/>
    <mergeCell ref="A104:C104"/>
    <mergeCell ref="D101:E101"/>
    <mergeCell ref="C39:E39"/>
    <mergeCell ref="C154:L154"/>
    <mergeCell ref="B67:L67"/>
    <mergeCell ref="G113:L113"/>
    <mergeCell ref="B119:L119"/>
    <mergeCell ref="A170:L170"/>
    <mergeCell ref="D54:F54"/>
    <mergeCell ref="A91:B91"/>
    <mergeCell ref="C75:I75"/>
    <mergeCell ref="F101:L101"/>
    <mergeCell ref="A155:B155"/>
    <mergeCell ref="F100:L100"/>
    <mergeCell ref="D108:F108"/>
    <mergeCell ref="A99:C99"/>
    <mergeCell ref="A25:L25"/>
    <mergeCell ref="H38:I38"/>
    <mergeCell ref="C70:I70"/>
    <mergeCell ref="F102:L102"/>
    <mergeCell ref="A101:C101"/>
    <mergeCell ref="H40:I40"/>
    <mergeCell ref="B122:L122"/>
    <mergeCell ref="D105:E105"/>
    <mergeCell ref="J54:L54"/>
    <mergeCell ref="F90:H90"/>
    <mergeCell ref="B120:L120"/>
    <mergeCell ref="A75:B75"/>
    <mergeCell ref="F36:G36"/>
    <mergeCell ref="J56:L56"/>
    <mergeCell ref="A112:C112"/>
    <mergeCell ref="D113:F113"/>
    <mergeCell ref="B171:L171"/>
    <mergeCell ref="A13:L13"/>
    <mergeCell ref="F95:L95"/>
    <mergeCell ref="D102:E102"/>
    <mergeCell ref="A114:C114"/>
    <mergeCell ref="D115:F115"/>
    <mergeCell ref="A176:L176"/>
    <mergeCell ref="G115:L115"/>
    <mergeCell ref="A64:L64"/>
    <mergeCell ref="C32:D32"/>
    <mergeCell ref="A107:C107"/>
    <mergeCell ref="A43:B43"/>
    <mergeCell ref="A51:L51"/>
    <mergeCell ref="F97:L97"/>
    <mergeCell ref="J59:L59"/>
    <mergeCell ref="B135:L135"/>
    <mergeCell ref="J36:L36"/>
    <mergeCell ref="D134:F134"/>
    <mergeCell ref="D95:E95"/>
    <mergeCell ref="A100:C100"/>
    <mergeCell ref="D97:E97"/>
    <mergeCell ref="A115:C115"/>
    <mergeCell ref="G134:L134"/>
    <mergeCell ref="A102:C102"/>
    <mergeCell ref="C73:I73"/>
    <mergeCell ref="C152:L152"/>
    <mergeCell ref="G59:I59"/>
    <mergeCell ref="B65:L65"/>
    <mergeCell ref="A125:B125"/>
    <mergeCell ref="A103:C103"/>
    <mergeCell ref="G61:I61"/>
    <mergeCell ref="D131:F131"/>
    <mergeCell ref="A127:B127"/>
    <mergeCell ref="F44:G44"/>
  </mergeCells>
  <printOptions horizontalCentered="1"/>
  <pageMargins left="0.6" right="0.6" top="0.6" bottom="0.6" header="0.2" footer="0.2"/>
  <pageSetup orientation="portrait" paperSize="9" fitToHeight="0" fitToWidth="1"/>
  <rowBreaks count="9" manualBreakCount="9">
    <brk id="7" min="0" max="16383" man="1"/>
    <brk id="26" min="0" max="16383" man="1"/>
    <brk id="42" min="0" max="16383" man="1"/>
    <brk id="68" min="0" max="16383" man="1"/>
    <brk id="82" min="0" max="16383" man="1"/>
    <brk id="105" min="0" max="16383" man="1"/>
    <brk id="128" min="0" max="16383" man="1"/>
    <brk id="145" min="0" max="16383" man="1"/>
    <brk id="167" min="0" max="16383" man="1"/>
  </rowBreak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12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30" customHeight="1">
      <c r="A2" s="79" t="inlineStr">
        <is>
          <t>2.  산업안전보건관리비 사용계획서</t>
        </is>
      </c>
    </row>
    <row r="3" ht="34" customHeight="1">
      <c r="A3" s="86" t="inlineStr">
        <is>
          <t>2.1  산업안전보건관리비 사용계획서</t>
        </is>
      </c>
    </row>
    <row r="4" ht="26" customHeight="1">
      <c r="A4" s="6" t="inlineStr">
        <is>
          <t>건설업체명</t>
        </is>
      </c>
      <c r="B4" s="7" t="n"/>
      <c r="C4" s="87">
        <f>IF('기본입력'!D18="","",'기본입력'!D18)</f>
        <v/>
      </c>
      <c r="D4" s="7" t="n"/>
      <c r="E4" s="7" t="n"/>
      <c r="F4" s="7" t="n"/>
      <c r="G4" s="6" t="inlineStr">
        <is>
          <t>공  사  명</t>
        </is>
      </c>
      <c r="H4" s="7" t="n"/>
      <c r="I4" s="88">
        <f>IF('기본입력'!D6="","",'기본입력'!D6)</f>
        <v/>
      </c>
      <c r="J4" s="7" t="n"/>
      <c r="K4" s="7" t="n"/>
      <c r="L4" s="7" t="n"/>
    </row>
    <row r="5" ht="26" customHeight="1">
      <c r="A5" s="6" t="inlineStr">
        <is>
          <t>소  재  지</t>
        </is>
      </c>
      <c r="B5" s="7" t="n"/>
      <c r="C5" s="88">
        <f>IF('기본입력'!D20="","",'기본입력'!D20)</f>
        <v/>
      </c>
      <c r="D5" s="7" t="n"/>
      <c r="E5" s="7" t="n"/>
      <c r="F5" s="7" t="n"/>
      <c r="G5" s="6" t="inlineStr">
        <is>
          <t>대  표  자</t>
        </is>
      </c>
      <c r="H5" s="7" t="n"/>
      <c r="I5" s="87">
        <f>IF('기본입력'!D19="","",'기본입력'!D19)</f>
        <v/>
      </c>
      <c r="J5" s="7" t="n"/>
      <c r="K5" s="7" t="n"/>
      <c r="L5" s="7" t="n"/>
    </row>
    <row r="6" ht="26" customHeight="1">
      <c r="A6" s="6" t="inlineStr">
        <is>
          <t>공 사 금 액</t>
        </is>
      </c>
      <c r="B6" s="7" t="n"/>
      <c r="C6" s="89">
        <f>IF(N('기본입력'!D9)=0,"",'기본입력'!D9)</f>
        <v/>
      </c>
      <c r="D6" s="7" t="n"/>
      <c r="E6" s="7" t="n"/>
      <c r="F6" s="7" t="n"/>
      <c r="G6" s="6" t="inlineStr">
        <is>
          <t>공 사 기 간</t>
        </is>
      </c>
      <c r="H6" s="7" t="n"/>
      <c r="I6" s="90">
        <f>IF(OR(N('기본입력'!J11)=0,N('기본입력'!J12)=0),"",YEAR('기본입력'!J11)&amp;". "&amp;MONTH('기본입력'!J11)&amp;". "&amp;DAY('기본입력'!J11)&amp;". ~ "&amp;YEAR('기본입력'!J12)&amp;". "&amp;MONTH('기본입력'!J12)&amp;". "&amp;DAY('기본입력'!J12)&amp;".")</f>
        <v/>
      </c>
      <c r="J6" s="7" t="n"/>
      <c r="K6" s="7" t="n"/>
      <c r="L6" s="7" t="n"/>
    </row>
    <row r="7" ht="26" customHeight="1">
      <c r="A7" s="6" t="inlineStr">
        <is>
          <t>발  주  자</t>
        </is>
      </c>
      <c r="B7" s="7" t="n"/>
      <c r="C7" s="87">
        <f>IF('기본입력'!D8="","",'기본입력'!D8)</f>
        <v/>
      </c>
      <c r="D7" s="7" t="n"/>
      <c r="E7" s="7" t="n"/>
      <c r="F7" s="7" t="n"/>
      <c r="G7" s="6" t="inlineStr">
        <is>
          <t>누계 공정률</t>
        </is>
      </c>
      <c r="H7" s="7" t="n"/>
      <c r="I7" s="91" t="inlineStr">
        <is>
          <t>착공 전 (계획)</t>
        </is>
      </c>
      <c r="J7" s="7" t="n"/>
      <c r="K7" s="7" t="n"/>
      <c r="L7" s="7" t="n"/>
    </row>
    <row r="8" ht="30" customHeight="1">
      <c r="A8" s="11" t="inlineStr">
        <is>
          <t>계상된
안전보건관리비</t>
        </is>
      </c>
      <c r="B8" s="7" t="n"/>
      <c r="C8" s="92">
        <f>IF(N('기본입력'!D33)=0,"",'기본입력'!D33)</f>
        <v/>
      </c>
      <c r="D8" s="7" t="n"/>
      <c r="E8" s="7" t="n"/>
      <c r="F8" s="7" t="n"/>
      <c r="G8" s="72" t="inlineStr">
        <is>
          <t>발주자 공사내역서의 계상액 (대상액 × 요율 — 계상 기준 별표 1)</t>
        </is>
      </c>
      <c r="H8" s="7" t="n"/>
      <c r="I8" s="7" t="n"/>
      <c r="J8" s="7" t="n"/>
      <c r="K8" s="7" t="n"/>
      <c r="L8" s="7" t="n"/>
    </row>
    <row r="9" ht="4" customHeight="1"/>
    <row r="10" ht="24" customHeight="1">
      <c r="A10" s="19" t="inlineStr">
        <is>
          <t>항          목</t>
        </is>
      </c>
      <c r="B10" s="7" t="n"/>
      <c r="C10" s="7" t="n"/>
      <c r="D10" s="7" t="n"/>
      <c r="E10" s="7" t="n"/>
      <c r="F10" s="7" t="n"/>
      <c r="G10" s="19" t="inlineStr">
        <is>
          <t>사 용 계 획 금 액</t>
        </is>
      </c>
      <c r="H10" s="7" t="n"/>
      <c r="I10" s="7" t="n"/>
      <c r="J10" s="19" t="inlineStr">
        <is>
          <t>비 율 (계상액 대비)</t>
        </is>
      </c>
      <c r="K10" s="7" t="n"/>
      <c r="L10" s="7" t="n"/>
    </row>
    <row r="11" ht="24" customHeight="1">
      <c r="A11" s="93" t="inlineStr">
        <is>
          <t>1. 안전관리자 · 보건관리자의 임금 등</t>
        </is>
      </c>
      <c r="B11" s="7" t="n"/>
      <c r="C11" s="7" t="n"/>
      <c r="D11" s="7" t="n"/>
      <c r="E11" s="7" t="n"/>
      <c r="F11" s="7" t="n"/>
      <c r="G11" s="62">
        <f>IF(N(K40)=0,"",K40)</f>
        <v/>
      </c>
      <c r="H11" s="7" t="n"/>
      <c r="I11" s="7" t="n"/>
      <c r="J11" s="94">
        <f>IF(OR(G11="",N(C8)=0),"",G11/C8)</f>
        <v/>
      </c>
      <c r="K11" s="7" t="n"/>
      <c r="L11" s="7" t="n"/>
    </row>
    <row r="12" ht="24" customHeight="1">
      <c r="A12" s="93" t="inlineStr">
        <is>
          <t>2. 안전시설비 등</t>
        </is>
      </c>
      <c r="B12" s="7" t="n"/>
      <c r="C12" s="7" t="n"/>
      <c r="D12" s="7" t="n"/>
      <c r="E12" s="7" t="n"/>
      <c r="F12" s="7" t="n"/>
      <c r="G12" s="62">
        <f>IF(N(K51)+N(K57)=0,"",N(K51)+N(K57))</f>
        <v/>
      </c>
      <c r="H12" s="7" t="n"/>
      <c r="I12" s="7" t="n"/>
      <c r="J12" s="94">
        <f>IF(OR(G12="",N(C8)=0),"",G12/C8)</f>
        <v/>
      </c>
      <c r="K12" s="7" t="n"/>
      <c r="L12" s="7" t="n"/>
    </row>
    <row r="13" ht="20" customHeight="1">
      <c r="A13" s="72" t="inlineStr">
        <is>
          <t xml:space="preserve">      (그중 스마트 안전장비 — 2 - 나)</t>
        </is>
      </c>
      <c r="B13" s="7" t="n"/>
      <c r="C13" s="7" t="n"/>
      <c r="D13" s="7" t="n"/>
      <c r="E13" s="7" t="n"/>
      <c r="F13" s="7" t="n"/>
      <c r="G13" s="95">
        <f>IF(N(K57)=0,"",K57)</f>
        <v/>
      </c>
      <c r="H13" s="7" t="n"/>
      <c r="I13" s="7" t="n"/>
      <c r="J13" s="96">
        <f>IF(OR(G13="",N(C8)=0),"",G13/C8)</f>
        <v/>
      </c>
      <c r="K13" s="7" t="n"/>
      <c r="L13" s="7" t="n"/>
    </row>
    <row r="14" ht="24" customHeight="1">
      <c r="A14" s="93" t="inlineStr">
        <is>
          <t>3. 보호구 등</t>
        </is>
      </c>
      <c r="B14" s="7" t="n"/>
      <c r="C14" s="7" t="n"/>
      <c r="D14" s="7" t="n"/>
      <c r="E14" s="7" t="n"/>
      <c r="F14" s="7" t="n"/>
      <c r="G14" s="62">
        <f>IF(N(K72)=0,"",K72)</f>
        <v/>
      </c>
      <c r="H14" s="7" t="n"/>
      <c r="I14" s="7" t="n"/>
      <c r="J14" s="94">
        <f>IF(OR(G14="",N(C8)=0),"",G14/C8)</f>
        <v/>
      </c>
      <c r="K14" s="7" t="n"/>
      <c r="L14" s="7" t="n"/>
    </row>
    <row r="15" ht="24" customHeight="1">
      <c r="A15" s="93" t="inlineStr">
        <is>
          <t>4. 안전보건진단비 등</t>
        </is>
      </c>
      <c r="B15" s="7" t="n"/>
      <c r="C15" s="7" t="n"/>
      <c r="D15" s="7" t="n"/>
      <c r="E15" s="7" t="n"/>
      <c r="F15" s="7" t="n"/>
      <c r="G15" s="62">
        <f>IF(N(K81)=0,"",K81)</f>
        <v/>
      </c>
      <c r="H15" s="7" t="n"/>
      <c r="I15" s="7" t="n"/>
      <c r="J15" s="94">
        <f>IF(OR(G15="",N(C8)=0),"",G15/C8)</f>
        <v/>
      </c>
      <c r="K15" s="7" t="n"/>
      <c r="L15" s="7" t="n"/>
    </row>
    <row r="16" ht="24" customHeight="1">
      <c r="A16" s="93" t="inlineStr">
        <is>
          <t>5. 안전보건교육비 등</t>
        </is>
      </c>
      <c r="B16" s="7" t="n"/>
      <c r="C16" s="7" t="n"/>
      <c r="D16" s="7" t="n"/>
      <c r="E16" s="7" t="n"/>
      <c r="F16" s="7" t="n"/>
      <c r="G16" s="62">
        <f>IF(N(K92)=0,"",K92)</f>
        <v/>
      </c>
      <c r="H16" s="7" t="n"/>
      <c r="I16" s="7" t="n"/>
      <c r="J16" s="94">
        <f>IF(OR(G16="",N(C8)=0),"",G16/C8)</f>
        <v/>
      </c>
      <c r="K16" s="7" t="n"/>
      <c r="L16" s="7" t="n"/>
    </row>
    <row r="17" ht="24" customHeight="1">
      <c r="A17" s="93" t="inlineStr">
        <is>
          <t>6. 근로자 건강장해예방비 등</t>
        </is>
      </c>
      <c r="B17" s="7" t="n"/>
      <c r="C17" s="7" t="n"/>
      <c r="D17" s="7" t="n"/>
      <c r="E17" s="7" t="n"/>
      <c r="F17" s="7" t="n"/>
      <c r="G17" s="62">
        <f>IF(N(K103)=0,"",K103)</f>
        <v/>
      </c>
      <c r="H17" s="7" t="n"/>
      <c r="I17" s="7" t="n"/>
      <c r="J17" s="94">
        <f>IF(OR(G17="",N(C8)=0),"",G17/C8)</f>
        <v/>
      </c>
      <c r="K17" s="7" t="n"/>
      <c r="L17" s="7" t="n"/>
    </row>
    <row r="18" ht="24" customHeight="1">
      <c r="A18" s="93" t="inlineStr">
        <is>
          <t>7. 건설재해예방전문지도기관 지도 대가</t>
        </is>
      </c>
      <c r="B18" s="7" t="n"/>
      <c r="C18" s="7" t="n"/>
      <c r="D18" s="7" t="n"/>
      <c r="E18" s="7" t="n"/>
      <c r="F18" s="7" t="n"/>
      <c r="G18" s="62">
        <f>IF(N(K109)=0,"",K109)</f>
        <v/>
      </c>
      <c r="H18" s="7" t="n"/>
      <c r="I18" s="7" t="n"/>
      <c r="J18" s="94">
        <f>IF(OR(G18="",N(C8)=0),"",G18/C8)</f>
        <v/>
      </c>
      <c r="K18" s="7" t="n"/>
      <c r="L18" s="7" t="n"/>
    </row>
    <row r="19" ht="24" customHeight="1">
      <c r="A19" s="93" t="inlineStr">
        <is>
          <t>8. 본사 전담조직 근로자 임금 등</t>
        </is>
      </c>
      <c r="B19" s="7" t="n"/>
      <c r="C19" s="7" t="n"/>
      <c r="D19" s="7" t="n"/>
      <c r="E19" s="7" t="n"/>
      <c r="F19" s="7" t="n"/>
      <c r="G19" s="62">
        <f>IF(N(K115)=0,"",K115)</f>
        <v/>
      </c>
      <c r="H19" s="7" t="n"/>
      <c r="I19" s="7" t="n"/>
      <c r="J19" s="94">
        <f>IF(OR(G19="",N(C8)=0),"",G19/C8)</f>
        <v/>
      </c>
      <c r="K19" s="7" t="n"/>
      <c r="L19" s="7" t="n"/>
    </row>
    <row r="20" ht="24" customHeight="1">
      <c r="A20" s="93" t="inlineStr">
        <is>
          <t>9. 위험성평가 등에 따른 개선비</t>
        </is>
      </c>
      <c r="B20" s="7" t="n"/>
      <c r="C20" s="7" t="n"/>
      <c r="D20" s="7" t="n"/>
      <c r="E20" s="7" t="n"/>
      <c r="F20" s="7" t="n"/>
      <c r="G20" s="62">
        <f>IF(N(K121)=0,"",K121)</f>
        <v/>
      </c>
      <c r="H20" s="7" t="n"/>
      <c r="I20" s="7" t="n"/>
      <c r="J20" s="94">
        <f>IF(OR(G20="",N(C8)=0),"",G20/C8)</f>
        <v/>
      </c>
      <c r="K20" s="7" t="n"/>
      <c r="L20" s="7" t="n"/>
    </row>
    <row r="21" ht="26" customHeight="1">
      <c r="A21" s="97" t="inlineStr">
        <is>
          <t>계</t>
        </is>
      </c>
      <c r="B21" s="7" t="n"/>
      <c r="C21" s="7" t="n"/>
      <c r="D21" s="7" t="n"/>
      <c r="E21" s="7" t="n"/>
      <c r="F21" s="7" t="n"/>
      <c r="G21" s="61">
        <f>IF((N(G11)+N(G12)+N(G14)+N(G15)+N(G16)+N(G17)+N(G18)+N(G19)+N(G20))=0,"",N(G11)+N(G12)+N(G14)+N(G15)+N(G16)+N(G17)+N(G18)+N(G19)+N(G20))</f>
        <v/>
      </c>
      <c r="H21" s="7" t="n"/>
      <c r="I21" s="7" t="n"/>
      <c r="J21" s="98">
        <f>IF(OR(G21="",N(C8)=0),"",G21/C8)</f>
        <v/>
      </c>
      <c r="K21" s="7" t="n"/>
      <c r="L21" s="7" t="n"/>
    </row>
    <row r="22" ht="17" customHeight="1">
      <c r="A22" s="65">
        <f>IF(OR(G21="",N(C8)=0),"",IF(G21&gt;=C8,"✔ 사용계획 합계가 계상액 이상입니다 (실행예산은 계상된 총액 이상 편성 — 제10조제1항).","⚠ 사용계획 합계가 계상액보다 적습니다 — 실행예산은 계상된 산업안전보건관리비 총액 이상으로 편성해야 합니다(제10조제1항)."))</f>
        <v/>
      </c>
    </row>
    <row r="23" ht="6" customHeight="1"/>
    <row r="24" ht="24" customHeight="1">
      <c r="A24" s="19" t="inlineStr">
        <is>
          <t>한도가 있는 항목 (제7조)</t>
        </is>
      </c>
      <c r="B24" s="7" t="n"/>
      <c r="C24" s="7" t="n"/>
      <c r="D24" s="7" t="n"/>
      <c r="E24" s="19" t="inlineStr">
        <is>
          <t>한 도 율</t>
        </is>
      </c>
      <c r="F24" s="7" t="n"/>
      <c r="G24" s="19" t="inlineStr">
        <is>
          <t>한도 금액</t>
        </is>
      </c>
      <c r="H24" s="7" t="n"/>
      <c r="I24" s="19" t="inlineStr">
        <is>
          <t>계획 금액</t>
        </is>
      </c>
      <c r="J24" s="7" t="n"/>
      <c r="K24" s="19" t="inlineStr">
        <is>
          <t>판  정</t>
        </is>
      </c>
      <c r="L24" s="7" t="n"/>
    </row>
    <row r="25" ht="24" customHeight="1">
      <c r="A25" s="72" t="inlineStr">
        <is>
          <t>스마트 안전장비 (2 - 나) — 총액의 10분의 2</t>
        </is>
      </c>
      <c r="B25" s="7" t="n"/>
      <c r="C25" s="7" t="n"/>
      <c r="D25" s="7" t="n"/>
      <c r="E25" s="99" t="n">
        <v>0.2</v>
      </c>
      <c r="F25" s="7" t="n"/>
      <c r="G25" s="62">
        <f>IF(N(C8)=0,"",C8*E25)</f>
        <v/>
      </c>
      <c r="H25" s="7" t="n"/>
      <c r="I25" s="62">
        <f>IF(N(K57)=0,"",K57)</f>
        <v/>
      </c>
      <c r="J25" s="7" t="n"/>
      <c r="K25" s="100">
        <f>IF(OR(N(C8)=0,N(I25)=0),"",IF(I25&lt;=G25,"✔ 한도 안","⚠ 한도 초과"))</f>
        <v/>
      </c>
      <c r="L25" s="7" t="n"/>
    </row>
    <row r="26" ht="24" customHeight="1">
      <c r="A26" s="72" t="inlineStr">
        <is>
          <t>본사 전담조직 (8) — 총액의 20분의 1</t>
        </is>
      </c>
      <c r="B26" s="7" t="n"/>
      <c r="C26" s="7" t="n"/>
      <c r="D26" s="7" t="n"/>
      <c r="E26" s="99" t="n">
        <v>0.05</v>
      </c>
      <c r="F26" s="7" t="n"/>
      <c r="G26" s="62">
        <f>IF(N(C8)=0,"",C8*E26)</f>
        <v/>
      </c>
      <c r="H26" s="7" t="n"/>
      <c r="I26" s="62">
        <f>IF(N(K115)=0,"",K115)</f>
        <v/>
      </c>
      <c r="J26" s="7" t="n"/>
      <c r="K26" s="100">
        <f>IF(OR(N(C8)=0,N(I26)=0),"",IF(I26&lt;=G26,"✔ 한도 안","⚠ 한도 초과"))</f>
        <v/>
      </c>
      <c r="L26" s="7" t="n"/>
    </row>
    <row r="27" ht="24" customHeight="1">
      <c r="A27" s="72" t="inlineStr">
        <is>
          <t>위험성평가 개선 (9) — 총액의 100분의 15</t>
        </is>
      </c>
      <c r="B27" s="7" t="n"/>
      <c r="C27" s="7" t="n"/>
      <c r="D27" s="7" t="n"/>
      <c r="E27" s="99" t="n">
        <v>0.15</v>
      </c>
      <c r="F27" s="7" t="n"/>
      <c r="G27" s="62">
        <f>IF(N(C8)=0,"",C8*E27)</f>
        <v/>
      </c>
      <c r="H27" s="7" t="n"/>
      <c r="I27" s="62">
        <f>IF(N(K121)=0,"",K121)</f>
        <v/>
      </c>
      <c r="J27" s="7" t="n"/>
      <c r="K27" s="100">
        <f>IF(OR(N(C8)=0,N(I27)=0),"",IF(I27&lt;=G27,"✔ 한도 안","⚠ 한도 초과"))</f>
        <v/>
      </c>
      <c r="L27" s="7" t="n"/>
    </row>
    <row r="28" ht="6" customHeight="1"/>
    <row r="29" ht="26" customHeight="1">
      <c r="A29" s="101" t="inlineStr">
        <is>
          <t xml:space="preserve">      「건설업 산업안전보건관리비 계상 및 사용기준」에 따라 위와 같이 산업안전보건관리비 사용계획서를 작성하였습니다.</t>
        </is>
      </c>
    </row>
    <row r="30" ht="26" customHeight="1">
      <c r="A30" s="102">
        <f>IF(N('기본입력'!G14)=0,"20      년      월      일",'기본입력'!G14)</f>
        <v/>
      </c>
    </row>
    <row r="31" ht="28" customHeight="1">
      <c r="A31" s="15" t="inlineStr"/>
      <c r="C31" s="103" t="inlineStr">
        <is>
          <t>작성자 직책 : 안전보건총괄책임자</t>
        </is>
      </c>
      <c r="G31" s="104" t="inlineStr">
        <is>
          <t>성 명</t>
        </is>
      </c>
      <c r="H31" s="26">
        <f>IF('기본입력'!D25="","",'기본입력'!D25)</f>
        <v/>
      </c>
      <c r="K31" s="105" t="inlineStr">
        <is>
          <t>(서명 또는 인)</t>
        </is>
      </c>
    </row>
    <row r="32" ht="28" customHeight="1">
      <c r="A32" s="106" t="inlineStr">
        <is>
          <t>2.2  항목별 세부 사용계획</t>
        </is>
      </c>
    </row>
    <row r="33" ht="22" customHeight="1">
      <c r="A33" s="107" t="inlineStr">
        <is>
          <t>2.2.1  안전관리자 · 보건관리자의 임금 등 (제7조제1항제1호)</t>
        </is>
      </c>
    </row>
    <row r="34" ht="22" customHeight="1">
      <c r="A34" s="19" t="inlineStr">
        <is>
          <t>내        역</t>
        </is>
      </c>
      <c r="B34" s="7" t="n"/>
      <c r="C34" s="7" t="n"/>
      <c r="D34" s="7" t="n"/>
      <c r="E34" s="19" t="inlineStr">
        <is>
          <t>규   격</t>
        </is>
      </c>
      <c r="F34" s="7" t="n"/>
      <c r="G34" s="19" t="inlineStr">
        <is>
          <t>수 량</t>
        </is>
      </c>
      <c r="H34" s="19" t="inlineStr">
        <is>
          <t>단 위</t>
        </is>
      </c>
      <c r="I34" s="19" t="inlineStr">
        <is>
          <t>단   가</t>
        </is>
      </c>
      <c r="J34" s="7" t="n"/>
      <c r="K34" s="19" t="inlineStr">
        <is>
          <t>금   액</t>
        </is>
      </c>
      <c r="L34" s="7" t="n"/>
    </row>
    <row r="35" ht="22" customHeight="1">
      <c r="A35" s="108" t="inlineStr">
        <is>
          <t>전담 안전관리자 · 보건관리자 임금 · 출장비</t>
        </is>
      </c>
      <c r="B35" s="7" t="n"/>
      <c r="C35" s="7" t="n"/>
      <c r="D35" s="7" t="n"/>
      <c r="E35" s="108" t="n"/>
      <c r="F35" s="7" t="n"/>
      <c r="G35" s="109" t="n"/>
      <c r="H35" s="110" t="n"/>
      <c r="I35" s="111" t="n"/>
      <c r="J35" s="7" t="n"/>
      <c r="K35" s="95">
        <f>IF(OR(N(G35)=0,N(I35)=0),"",ROUND(G35*I35,0))</f>
        <v/>
      </c>
      <c r="L35" s="7" t="n"/>
    </row>
    <row r="36" ht="22" customHeight="1">
      <c r="A36" s="108" t="inlineStr">
        <is>
          <t>겸직 안전관리자 · 보건관리자 임금 · 출장비(2분의 1)</t>
        </is>
      </c>
      <c r="B36" s="7" t="n"/>
      <c r="C36" s="7" t="n"/>
      <c r="D36" s="7" t="n"/>
      <c r="E36" s="108" t="n"/>
      <c r="F36" s="7" t="n"/>
      <c r="G36" s="109" t="n"/>
      <c r="H36" s="110" t="n"/>
      <c r="I36" s="111" t="n"/>
      <c r="J36" s="7" t="n"/>
      <c r="K36" s="95">
        <f>IF(OR(N(G36)=0,N(I36)=0),"",ROUND(G36*I36,0))</f>
        <v/>
      </c>
      <c r="L36" s="7" t="n"/>
    </row>
    <row r="37" ht="22" customHeight="1">
      <c r="A37" s="108" t="inlineStr">
        <is>
          <t>재해예방 전담 작업지휘자 · 유도자 · 신호자 임금</t>
        </is>
      </c>
      <c r="B37" s="7" t="n"/>
      <c r="C37" s="7" t="n"/>
      <c r="D37" s="7" t="n"/>
      <c r="E37" s="108" t="n"/>
      <c r="F37" s="7" t="n"/>
      <c r="G37" s="109" t="n"/>
      <c r="H37" s="110" t="n"/>
      <c r="I37" s="111" t="n"/>
      <c r="J37" s="7" t="n"/>
      <c r="K37" s="95">
        <f>IF(OR(N(G37)=0,N(I37)=0),"",ROUND(G37*I37,0))</f>
        <v/>
      </c>
      <c r="L37" s="7" t="n"/>
    </row>
    <row r="38" ht="22" customHeight="1">
      <c r="A38" s="108" t="inlineStr">
        <is>
          <t>관리감독자 업무수당(임금의 10분의 1 이내)</t>
        </is>
      </c>
      <c r="B38" s="7" t="n"/>
      <c r="C38" s="7" t="n"/>
      <c r="D38" s="7" t="n"/>
      <c r="E38" s="108" t="n"/>
      <c r="F38" s="7" t="n"/>
      <c r="G38" s="109" t="n"/>
      <c r="H38" s="110" t="n"/>
      <c r="I38" s="111" t="n"/>
      <c r="J38" s="7" t="n"/>
      <c r="K38" s="95">
        <f>IF(OR(N(G38)=0,N(I38)=0),"",ROUND(G38*I38,0))</f>
        <v/>
      </c>
      <c r="L38" s="7" t="n"/>
    </row>
    <row r="39" ht="22" customHeight="1">
      <c r="A39" s="108" t="n"/>
      <c r="B39" s="7" t="n"/>
      <c r="C39" s="7" t="n"/>
      <c r="D39" s="7" t="n"/>
      <c r="E39" s="108" t="n"/>
      <c r="F39" s="7" t="n"/>
      <c r="G39" s="109" t="n"/>
      <c r="H39" s="110" t="n"/>
      <c r="I39" s="111" t="n"/>
      <c r="J39" s="7" t="n"/>
      <c r="K39" s="95">
        <f>IF(OR(N(G39)=0,N(I39)=0),"",ROUND(G39*I39,0))</f>
        <v/>
      </c>
      <c r="L39" s="7" t="n"/>
    </row>
    <row r="40" ht="22" customHeight="1">
      <c r="A40" s="97" t="inlineStr">
        <is>
          <t>소        계</t>
        </is>
      </c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112">
        <f>IF(SUM(K35:K39)=0,"",SUM(K35:K39))</f>
        <v/>
      </c>
      <c r="L40" s="7" t="n"/>
    </row>
    <row r="41" ht="4" customHeight="1"/>
    <row r="42" ht="22" customHeight="1">
      <c r="A42" s="107" t="inlineStr">
        <is>
          <t>2.2.2  안전시설비 등 — 가 · 다 (안전시설 · 화재 위험작업용 소화기)</t>
        </is>
      </c>
    </row>
    <row r="43" ht="22" customHeight="1">
      <c r="A43" s="19" t="inlineStr">
        <is>
          <t>내        역</t>
        </is>
      </c>
      <c r="B43" s="7" t="n"/>
      <c r="C43" s="7" t="n"/>
      <c r="D43" s="7" t="n"/>
      <c r="E43" s="19" t="inlineStr">
        <is>
          <t>규   격</t>
        </is>
      </c>
      <c r="F43" s="7" t="n"/>
      <c r="G43" s="19" t="inlineStr">
        <is>
          <t>수 량</t>
        </is>
      </c>
      <c r="H43" s="19" t="inlineStr">
        <is>
          <t>단 위</t>
        </is>
      </c>
      <c r="I43" s="19" t="inlineStr">
        <is>
          <t>단   가</t>
        </is>
      </c>
      <c r="J43" s="7" t="n"/>
      <c r="K43" s="19" t="inlineStr">
        <is>
          <t>금   액</t>
        </is>
      </c>
      <c r="L43" s="7" t="n"/>
    </row>
    <row r="44" ht="22" customHeight="1">
      <c r="A44" s="108" t="inlineStr">
        <is>
          <t>안전난간</t>
        </is>
      </c>
      <c r="B44" s="7" t="n"/>
      <c r="C44" s="7" t="n"/>
      <c r="D44" s="7" t="n"/>
      <c r="E44" s="108" t="n"/>
      <c r="F44" s="7" t="n"/>
      <c r="G44" s="109" t="n"/>
      <c r="H44" s="110" t="n"/>
      <c r="I44" s="111" t="n"/>
      <c r="J44" s="7" t="n"/>
      <c r="K44" s="95">
        <f>IF(OR(N(G44)=0,N(I44)=0),"",ROUND(G44*I44,0))</f>
        <v/>
      </c>
      <c r="L44" s="7" t="n"/>
    </row>
    <row r="45" ht="22" customHeight="1">
      <c r="A45" s="108" t="inlineStr">
        <is>
          <t>추락방호망</t>
        </is>
      </c>
      <c r="B45" s="7" t="n"/>
      <c r="C45" s="7" t="n"/>
      <c r="D45" s="7" t="n"/>
      <c r="E45" s="108" t="n"/>
      <c r="F45" s="7" t="n"/>
      <c r="G45" s="109" t="n"/>
      <c r="H45" s="110" t="n"/>
      <c r="I45" s="111" t="n"/>
      <c r="J45" s="7" t="n"/>
      <c r="K45" s="95">
        <f>IF(OR(N(G45)=0,N(I45)=0),"",ROUND(G45*I45,0))</f>
        <v/>
      </c>
      <c r="L45" s="7" t="n"/>
    </row>
    <row r="46" ht="22" customHeight="1">
      <c r="A46" s="108" t="inlineStr">
        <is>
          <t>안전대 부착설비(걸이 · 구명줄)</t>
        </is>
      </c>
      <c r="B46" s="7" t="n"/>
      <c r="C46" s="7" t="n"/>
      <c r="D46" s="7" t="n"/>
      <c r="E46" s="108" t="n"/>
      <c r="F46" s="7" t="n"/>
      <c r="G46" s="109" t="n"/>
      <c r="H46" s="110" t="n"/>
      <c r="I46" s="111" t="n"/>
      <c r="J46" s="7" t="n"/>
      <c r="K46" s="95">
        <f>IF(OR(N(G46)=0,N(I46)=0),"",ROUND(G46*I46,0))</f>
        <v/>
      </c>
      <c r="L46" s="7" t="n"/>
    </row>
    <row r="47" ht="22" customHeight="1">
      <c r="A47" s="108" t="inlineStr">
        <is>
          <t>개구부 덮개</t>
        </is>
      </c>
      <c r="B47" s="7" t="n"/>
      <c r="C47" s="7" t="n"/>
      <c r="D47" s="7" t="n"/>
      <c r="E47" s="108" t="n"/>
      <c r="F47" s="7" t="n"/>
      <c r="G47" s="109" t="n"/>
      <c r="H47" s="110" t="n"/>
      <c r="I47" s="111" t="n"/>
      <c r="J47" s="7" t="n"/>
      <c r="K47" s="95">
        <f>IF(OR(N(G47)=0,N(I47)=0),"",ROUND(G47*I47,0))</f>
        <v/>
      </c>
      <c r="L47" s="7" t="n"/>
    </row>
    <row r="48" ht="22" customHeight="1">
      <c r="A48" s="108" t="inlineStr">
        <is>
          <t>방호장치</t>
        </is>
      </c>
      <c r="B48" s="7" t="n"/>
      <c r="C48" s="7" t="n"/>
      <c r="D48" s="7" t="n"/>
      <c r="E48" s="108" t="n"/>
      <c r="F48" s="7" t="n"/>
      <c r="G48" s="109" t="n"/>
      <c r="H48" s="110" t="n"/>
      <c r="I48" s="111" t="n"/>
      <c r="J48" s="7" t="n"/>
      <c r="K48" s="95">
        <f>IF(OR(N(G48)=0,N(I48)=0),"",ROUND(G48*I48,0))</f>
        <v/>
      </c>
      <c r="L48" s="7" t="n"/>
    </row>
    <row r="49" ht="22" customHeight="1">
      <c r="A49" s="108" t="inlineStr">
        <is>
          <t>화재 위험작업용 소화기</t>
        </is>
      </c>
      <c r="B49" s="7" t="n"/>
      <c r="C49" s="7" t="n"/>
      <c r="D49" s="7" t="n"/>
      <c r="E49" s="108" t="n"/>
      <c r="F49" s="7" t="n"/>
      <c r="G49" s="109" t="n"/>
      <c r="H49" s="110" t="n"/>
      <c r="I49" s="111" t="n"/>
      <c r="J49" s="7" t="n"/>
      <c r="K49" s="95">
        <f>IF(OR(N(G49)=0,N(I49)=0),"",ROUND(G49*I49,0))</f>
        <v/>
      </c>
      <c r="L49" s="7" t="n"/>
    </row>
    <row r="50" ht="22" customHeight="1">
      <c r="A50" s="108" t="n"/>
      <c r="B50" s="7" t="n"/>
      <c r="C50" s="7" t="n"/>
      <c r="D50" s="7" t="n"/>
      <c r="E50" s="108" t="n"/>
      <c r="F50" s="7" t="n"/>
      <c r="G50" s="109" t="n"/>
      <c r="H50" s="110" t="n"/>
      <c r="I50" s="111" t="n"/>
      <c r="J50" s="7" t="n"/>
      <c r="K50" s="95">
        <f>IF(OR(N(G50)=0,N(I50)=0),"",ROUND(G50*I50,0))</f>
        <v/>
      </c>
      <c r="L50" s="7" t="n"/>
    </row>
    <row r="51" ht="22" customHeight="1">
      <c r="A51" s="97" t="inlineStr">
        <is>
          <t>소        계</t>
        </is>
      </c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112">
        <f>IF(SUM(K44:K50)=0,"",SUM(K44:K50))</f>
        <v/>
      </c>
      <c r="L51" s="7" t="n"/>
    </row>
    <row r="52" ht="4" customHeight="1"/>
    <row r="53" ht="22" customHeight="1">
      <c r="A53" s="107" t="inlineStr">
        <is>
          <t>2.2.2  안전시설비 등 — 나 (스마트 안전장비 · 총액의 10분의 2 이내)</t>
        </is>
      </c>
    </row>
    <row r="54" ht="22" customHeight="1">
      <c r="A54" s="19" t="inlineStr">
        <is>
          <t>내        역</t>
        </is>
      </c>
      <c r="B54" s="7" t="n"/>
      <c r="C54" s="7" t="n"/>
      <c r="D54" s="7" t="n"/>
      <c r="E54" s="19" t="inlineStr">
        <is>
          <t>규   격</t>
        </is>
      </c>
      <c r="F54" s="7" t="n"/>
      <c r="G54" s="19" t="inlineStr">
        <is>
          <t>수 량</t>
        </is>
      </c>
      <c r="H54" s="19" t="inlineStr">
        <is>
          <t>단 위</t>
        </is>
      </c>
      <c r="I54" s="19" t="inlineStr">
        <is>
          <t>단   가</t>
        </is>
      </c>
      <c r="J54" s="7" t="n"/>
      <c r="K54" s="19" t="inlineStr">
        <is>
          <t>금   액</t>
        </is>
      </c>
      <c r="L54" s="7" t="n"/>
    </row>
    <row r="55" ht="22" customHeight="1">
      <c r="A55" s="108" t="inlineStr">
        <is>
          <t>스마트 안전장비 구입 · 임대</t>
        </is>
      </c>
      <c r="B55" s="7" t="n"/>
      <c r="C55" s="7" t="n"/>
      <c r="D55" s="7" t="n"/>
      <c r="E55" s="108" t="n"/>
      <c r="F55" s="7" t="n"/>
      <c r="G55" s="109" t="n"/>
      <c r="H55" s="110" t="n"/>
      <c r="I55" s="111" t="n"/>
      <c r="J55" s="7" t="n"/>
      <c r="K55" s="95">
        <f>IF(OR(N(G55)=0,N(I55)=0),"",ROUND(G55*I55,0))</f>
        <v/>
      </c>
      <c r="L55" s="7" t="n"/>
    </row>
    <row r="56" ht="22" customHeight="1">
      <c r="A56" s="108" t="n"/>
      <c r="B56" s="7" t="n"/>
      <c r="C56" s="7" t="n"/>
      <c r="D56" s="7" t="n"/>
      <c r="E56" s="108" t="n"/>
      <c r="F56" s="7" t="n"/>
      <c r="G56" s="109" t="n"/>
      <c r="H56" s="110" t="n"/>
      <c r="I56" s="111" t="n"/>
      <c r="J56" s="7" t="n"/>
      <c r="K56" s="95">
        <f>IF(OR(N(G56)=0,N(I56)=0),"",ROUND(G56*I56,0))</f>
        <v/>
      </c>
      <c r="L56" s="7" t="n"/>
    </row>
    <row r="57" ht="22" customHeight="1">
      <c r="A57" s="97" t="inlineStr">
        <is>
          <t>소        계</t>
        </is>
      </c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112">
        <f>IF(SUM(K55:K56)=0,"",SUM(K55:K56))</f>
        <v/>
      </c>
      <c r="L57" s="7" t="n"/>
    </row>
    <row r="58" ht="4" customHeight="1"/>
    <row r="59" ht="22" customHeight="1">
      <c r="A59" s="107" t="inlineStr">
        <is>
          <t>2.2.3  보호구 등 (제7조제1항제3호)</t>
        </is>
      </c>
    </row>
    <row r="60" ht="22" customHeight="1">
      <c r="A60" s="19" t="inlineStr">
        <is>
          <t>내        역</t>
        </is>
      </c>
      <c r="B60" s="7" t="n"/>
      <c r="C60" s="7" t="n"/>
      <c r="D60" s="7" t="n"/>
      <c r="E60" s="19" t="inlineStr">
        <is>
          <t>규   격</t>
        </is>
      </c>
      <c r="F60" s="7" t="n"/>
      <c r="G60" s="19" t="inlineStr">
        <is>
          <t>수 량</t>
        </is>
      </c>
      <c r="H60" s="19" t="inlineStr">
        <is>
          <t>단 위</t>
        </is>
      </c>
      <c r="I60" s="19" t="inlineStr">
        <is>
          <t>단   가</t>
        </is>
      </c>
      <c r="J60" s="7" t="n"/>
      <c r="K60" s="19" t="inlineStr">
        <is>
          <t>금   액</t>
        </is>
      </c>
      <c r="L60" s="7" t="n"/>
    </row>
    <row r="61" ht="22" customHeight="1">
      <c r="A61" s="108" t="inlineStr">
        <is>
          <t>안전모</t>
        </is>
      </c>
      <c r="B61" s="7" t="n"/>
      <c r="C61" s="7" t="n"/>
      <c r="D61" s="7" t="n"/>
      <c r="E61" s="108" t="n"/>
      <c r="F61" s="7" t="n"/>
      <c r="G61" s="109" t="n"/>
      <c r="H61" s="110" t="n"/>
      <c r="I61" s="111" t="n"/>
      <c r="J61" s="7" t="n"/>
      <c r="K61" s="95">
        <f>IF(OR(N(G61)=0,N(I61)=0),"",ROUND(G61*I61,0))</f>
        <v/>
      </c>
      <c r="L61" s="7" t="n"/>
    </row>
    <row r="62" ht="22" customHeight="1">
      <c r="A62" s="108" t="inlineStr">
        <is>
          <t>안전화</t>
        </is>
      </c>
      <c r="B62" s="7" t="n"/>
      <c r="C62" s="7" t="n"/>
      <c r="D62" s="7" t="n"/>
      <c r="E62" s="108" t="n"/>
      <c r="F62" s="7" t="n"/>
      <c r="G62" s="109" t="n"/>
      <c r="H62" s="110" t="n"/>
      <c r="I62" s="111" t="n"/>
      <c r="J62" s="7" t="n"/>
      <c r="K62" s="95">
        <f>IF(OR(N(G62)=0,N(I62)=0),"",ROUND(G62*I62,0))</f>
        <v/>
      </c>
      <c r="L62" s="7" t="n"/>
    </row>
    <row r="63" ht="22" customHeight="1">
      <c r="A63" s="108" t="inlineStr">
        <is>
          <t>안전대</t>
        </is>
      </c>
      <c r="B63" s="7" t="n"/>
      <c r="C63" s="7" t="n"/>
      <c r="D63" s="7" t="n"/>
      <c r="E63" s="108" t="n"/>
      <c r="F63" s="7" t="n"/>
      <c r="G63" s="109" t="n"/>
      <c r="H63" s="110" t="n"/>
      <c r="I63" s="111" t="n"/>
      <c r="J63" s="7" t="n"/>
      <c r="K63" s="95">
        <f>IF(OR(N(G63)=0,N(I63)=0),"",ROUND(G63*I63,0))</f>
        <v/>
      </c>
      <c r="L63" s="7" t="n"/>
    </row>
    <row r="64" ht="22" customHeight="1">
      <c r="A64" s="108" t="inlineStr">
        <is>
          <t>보안경 · 보안면</t>
        </is>
      </c>
      <c r="B64" s="7" t="n"/>
      <c r="C64" s="7" t="n"/>
      <c r="D64" s="7" t="n"/>
      <c r="E64" s="108" t="n"/>
      <c r="F64" s="7" t="n"/>
      <c r="G64" s="109" t="n"/>
      <c r="H64" s="110" t="n"/>
      <c r="I64" s="111" t="n"/>
      <c r="J64" s="7" t="n"/>
      <c r="K64" s="95">
        <f>IF(OR(N(G64)=0,N(I64)=0),"",ROUND(G64*I64,0))</f>
        <v/>
      </c>
      <c r="L64" s="7" t="n"/>
    </row>
    <row r="65" ht="22" customHeight="1">
      <c r="A65" s="108" t="inlineStr">
        <is>
          <t>방진 · 방독 마스크</t>
        </is>
      </c>
      <c r="B65" s="7" t="n"/>
      <c r="C65" s="7" t="n"/>
      <c r="D65" s="7" t="n"/>
      <c r="E65" s="108" t="n"/>
      <c r="F65" s="7" t="n"/>
      <c r="G65" s="109" t="n"/>
      <c r="H65" s="110" t="n"/>
      <c r="I65" s="111" t="n"/>
      <c r="J65" s="7" t="n"/>
      <c r="K65" s="95">
        <f>IF(OR(N(G65)=0,N(I65)=0),"",ROUND(G65*I65,0))</f>
        <v/>
      </c>
      <c r="L65" s="7" t="n"/>
    </row>
    <row r="66" ht="22" customHeight="1">
      <c r="A66" s="108" t="inlineStr">
        <is>
          <t>귀마개 · 귀덮개</t>
        </is>
      </c>
      <c r="B66" s="7" t="n"/>
      <c r="C66" s="7" t="n"/>
      <c r="D66" s="7" t="n"/>
      <c r="E66" s="108" t="n"/>
      <c r="F66" s="7" t="n"/>
      <c r="G66" s="109" t="n"/>
      <c r="H66" s="110" t="n"/>
      <c r="I66" s="111" t="n"/>
      <c r="J66" s="7" t="n"/>
      <c r="K66" s="95">
        <f>IF(OR(N(G66)=0,N(I66)=0),"",ROUND(G66*I66,0))</f>
        <v/>
      </c>
      <c r="L66" s="7" t="n"/>
    </row>
    <row r="67" ht="22" customHeight="1">
      <c r="A67" s="108" t="inlineStr">
        <is>
          <t>안전장갑(절연 · 용접용)</t>
        </is>
      </c>
      <c r="B67" s="7" t="n"/>
      <c r="C67" s="7" t="n"/>
      <c r="D67" s="7" t="n"/>
      <c r="E67" s="108" t="n"/>
      <c r="F67" s="7" t="n"/>
      <c r="G67" s="109" t="n"/>
      <c r="H67" s="110" t="n"/>
      <c r="I67" s="111" t="n"/>
      <c r="J67" s="7" t="n"/>
      <c r="K67" s="95">
        <f>IF(OR(N(G67)=0,N(I67)=0),"",ROUND(G67*I67,0))</f>
        <v/>
      </c>
      <c r="L67" s="7" t="n"/>
    </row>
    <row r="68" ht="22" customHeight="1">
      <c r="A68" s="108" t="inlineStr">
        <is>
          <t>근로자 직접 구매 보호구 보전</t>
        </is>
      </c>
      <c r="B68" s="7" t="n"/>
      <c r="C68" s="7" t="n"/>
      <c r="D68" s="7" t="n"/>
      <c r="E68" s="108" t="n"/>
      <c r="F68" s="7" t="n"/>
      <c r="G68" s="109" t="n"/>
      <c r="H68" s="110" t="n"/>
      <c r="I68" s="111" t="n"/>
      <c r="J68" s="7" t="n"/>
      <c r="K68" s="95">
        <f>IF(OR(N(G68)=0,N(I68)=0),"",ROUND(G68*I68,0))</f>
        <v/>
      </c>
      <c r="L68" s="7" t="n"/>
    </row>
    <row r="69" ht="22" customHeight="1">
      <c r="A69" s="108" t="inlineStr">
        <is>
          <t>안전관리자 등 업무용 피복 · 기기</t>
        </is>
      </c>
      <c r="B69" s="7" t="n"/>
      <c r="C69" s="7" t="n"/>
      <c r="D69" s="7" t="n"/>
      <c r="E69" s="108" t="n"/>
      <c r="F69" s="7" t="n"/>
      <c r="G69" s="109" t="n"/>
      <c r="H69" s="110" t="n"/>
      <c r="I69" s="111" t="n"/>
      <c r="J69" s="7" t="n"/>
      <c r="K69" s="95">
        <f>IF(OR(N(G69)=0,N(I69)=0),"",ROUND(G69*I69,0))</f>
        <v/>
      </c>
      <c r="L69" s="7" t="n"/>
    </row>
    <row r="70" ht="22" customHeight="1">
      <c r="A70" s="108" t="inlineStr">
        <is>
          <t>안전 · 보건관리자 현장 차량 유류비 · 수리비 · 보험료</t>
        </is>
      </c>
      <c r="B70" s="7" t="n"/>
      <c r="C70" s="7" t="n"/>
      <c r="D70" s="7" t="n"/>
      <c r="E70" s="108" t="n"/>
      <c r="F70" s="7" t="n"/>
      <c r="G70" s="109" t="n"/>
      <c r="H70" s="110" t="n"/>
      <c r="I70" s="111" t="n"/>
      <c r="J70" s="7" t="n"/>
      <c r="K70" s="95">
        <f>IF(OR(N(G70)=0,N(I70)=0),"",ROUND(G70*I70,0))</f>
        <v/>
      </c>
      <c r="L70" s="7" t="n"/>
    </row>
    <row r="71" ht="22" customHeight="1">
      <c r="A71" s="108" t="n"/>
      <c r="B71" s="7" t="n"/>
      <c r="C71" s="7" t="n"/>
      <c r="D71" s="7" t="n"/>
      <c r="E71" s="108" t="n"/>
      <c r="F71" s="7" t="n"/>
      <c r="G71" s="109" t="n"/>
      <c r="H71" s="110" t="n"/>
      <c r="I71" s="111" t="n"/>
      <c r="J71" s="7" t="n"/>
      <c r="K71" s="95">
        <f>IF(OR(N(G71)=0,N(I71)=0),"",ROUND(G71*I71,0))</f>
        <v/>
      </c>
      <c r="L71" s="7" t="n"/>
    </row>
    <row r="72" ht="22" customHeight="1">
      <c r="A72" s="97" t="inlineStr">
        <is>
          <t>소        계</t>
        </is>
      </c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112">
        <f>IF(SUM(K61:K71)=0,"",SUM(K61:K71))</f>
        <v/>
      </c>
      <c r="L72" s="7" t="n"/>
    </row>
    <row r="73" ht="4" customHeight="1"/>
    <row r="74" ht="22" customHeight="1">
      <c r="A74" s="107" t="inlineStr">
        <is>
          <t>2.2.4  안전보건진단비 등 (제7조제1항제4호)</t>
        </is>
      </c>
    </row>
    <row r="75" ht="22" customHeight="1">
      <c r="A75" s="19" t="inlineStr">
        <is>
          <t>내        역</t>
        </is>
      </c>
      <c r="B75" s="7" t="n"/>
      <c r="C75" s="7" t="n"/>
      <c r="D75" s="7" t="n"/>
      <c r="E75" s="19" t="inlineStr">
        <is>
          <t>규   격</t>
        </is>
      </c>
      <c r="F75" s="7" t="n"/>
      <c r="G75" s="19" t="inlineStr">
        <is>
          <t>수 량</t>
        </is>
      </c>
      <c r="H75" s="19" t="inlineStr">
        <is>
          <t>단 위</t>
        </is>
      </c>
      <c r="I75" s="19" t="inlineStr">
        <is>
          <t>단   가</t>
        </is>
      </c>
      <c r="J75" s="7" t="n"/>
      <c r="K75" s="19" t="inlineStr">
        <is>
          <t>금   액</t>
        </is>
      </c>
      <c r="L75" s="7" t="n"/>
    </row>
    <row r="76" ht="22" customHeight="1">
      <c r="A76" s="108" t="inlineStr">
        <is>
          <t>유해위험방지계획서 작성 등</t>
        </is>
      </c>
      <c r="B76" s="7" t="n"/>
      <c r="C76" s="7" t="n"/>
      <c r="D76" s="7" t="n"/>
      <c r="E76" s="108" t="n"/>
      <c r="F76" s="7" t="n"/>
      <c r="G76" s="109" t="n"/>
      <c r="H76" s="110" t="n"/>
      <c r="I76" s="111" t="n"/>
      <c r="J76" s="7" t="n"/>
      <c r="K76" s="95">
        <f>IF(OR(N(G76)=0,N(I76)=0),"",ROUND(G76*I76,0))</f>
        <v/>
      </c>
      <c r="L76" s="7" t="n"/>
    </row>
    <row r="77" ht="22" customHeight="1">
      <c r="A77" s="108" t="inlineStr">
        <is>
          <t>안전보건진단</t>
        </is>
      </c>
      <c r="B77" s="7" t="n"/>
      <c r="C77" s="7" t="n"/>
      <c r="D77" s="7" t="n"/>
      <c r="E77" s="108" t="n"/>
      <c r="F77" s="7" t="n"/>
      <c r="G77" s="109" t="n"/>
      <c r="H77" s="110" t="n"/>
      <c r="I77" s="111" t="n"/>
      <c r="J77" s="7" t="n"/>
      <c r="K77" s="95">
        <f>IF(OR(N(G77)=0,N(I77)=0),"",ROUND(G77*I77,0))</f>
        <v/>
      </c>
      <c r="L77" s="7" t="n"/>
    </row>
    <row r="78" ht="22" customHeight="1">
      <c r="A78" s="108" t="inlineStr">
        <is>
          <t>작업환경 측정</t>
        </is>
      </c>
      <c r="B78" s="7" t="n"/>
      <c r="C78" s="7" t="n"/>
      <c r="D78" s="7" t="n"/>
      <c r="E78" s="108" t="n"/>
      <c r="F78" s="7" t="n"/>
      <c r="G78" s="109" t="n"/>
      <c r="H78" s="110" t="n"/>
      <c r="I78" s="111" t="n"/>
      <c r="J78" s="7" t="n"/>
      <c r="K78" s="95">
        <f>IF(OR(N(G78)=0,N(I78)=0),"",ROUND(G78*I78,0))</f>
        <v/>
      </c>
      <c r="L78" s="7" t="n"/>
    </row>
    <row r="79" ht="22" customHeight="1">
      <c r="A79" s="108" t="inlineStr">
        <is>
          <t>전문기관 진단 · 검사 · 지도</t>
        </is>
      </c>
      <c r="B79" s="7" t="n"/>
      <c r="C79" s="7" t="n"/>
      <c r="D79" s="7" t="n"/>
      <c r="E79" s="108" t="n"/>
      <c r="F79" s="7" t="n"/>
      <c r="G79" s="109" t="n"/>
      <c r="H79" s="110" t="n"/>
      <c r="I79" s="111" t="n"/>
      <c r="J79" s="7" t="n"/>
      <c r="K79" s="95">
        <f>IF(OR(N(G79)=0,N(I79)=0),"",ROUND(G79*I79,0))</f>
        <v/>
      </c>
      <c r="L79" s="7" t="n"/>
    </row>
    <row r="80" ht="22" customHeight="1">
      <c r="A80" s="108" t="n"/>
      <c r="B80" s="7" t="n"/>
      <c r="C80" s="7" t="n"/>
      <c r="D80" s="7" t="n"/>
      <c r="E80" s="108" t="n"/>
      <c r="F80" s="7" t="n"/>
      <c r="G80" s="109" t="n"/>
      <c r="H80" s="110" t="n"/>
      <c r="I80" s="111" t="n"/>
      <c r="J80" s="7" t="n"/>
      <c r="K80" s="95">
        <f>IF(OR(N(G80)=0,N(I80)=0),"",ROUND(G80*I80,0))</f>
        <v/>
      </c>
      <c r="L80" s="7" t="n"/>
    </row>
    <row r="81" ht="22" customHeight="1">
      <c r="A81" s="97" t="inlineStr">
        <is>
          <t>소        계</t>
        </is>
      </c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112">
        <f>IF(SUM(K76:K80)=0,"",SUM(K76:K80))</f>
        <v/>
      </c>
      <c r="L81" s="7" t="n"/>
    </row>
    <row r="82" ht="4" customHeight="1"/>
    <row r="83" ht="22" customHeight="1">
      <c r="A83" s="107" t="inlineStr">
        <is>
          <t>2.2.5  안전보건교육비 등 (제7조제1항제5호)</t>
        </is>
      </c>
    </row>
    <row r="84" ht="22" customHeight="1">
      <c r="A84" s="19" t="inlineStr">
        <is>
          <t>내        역</t>
        </is>
      </c>
      <c r="B84" s="7" t="n"/>
      <c r="C84" s="7" t="n"/>
      <c r="D84" s="7" t="n"/>
      <c r="E84" s="19" t="inlineStr">
        <is>
          <t>규   격</t>
        </is>
      </c>
      <c r="F84" s="7" t="n"/>
      <c r="G84" s="19" t="inlineStr">
        <is>
          <t>수 량</t>
        </is>
      </c>
      <c r="H84" s="19" t="inlineStr">
        <is>
          <t>단 위</t>
        </is>
      </c>
      <c r="I84" s="19" t="inlineStr">
        <is>
          <t>단   가</t>
        </is>
      </c>
      <c r="J84" s="7" t="n"/>
      <c r="K84" s="19" t="inlineStr">
        <is>
          <t>금   액</t>
        </is>
      </c>
      <c r="L84" s="7" t="n"/>
    </row>
    <row r="85" ht="22" customHeight="1">
      <c r="A85" s="108" t="inlineStr">
        <is>
          <t>교육장 설치 · 운영(의무교육 등)</t>
        </is>
      </c>
      <c r="B85" s="7" t="n"/>
      <c r="C85" s="7" t="n"/>
      <c r="D85" s="7" t="n"/>
      <c r="E85" s="108" t="n"/>
      <c r="F85" s="7" t="n"/>
      <c r="G85" s="109" t="n"/>
      <c r="H85" s="110" t="n"/>
      <c r="I85" s="111" t="n"/>
      <c r="J85" s="7" t="n"/>
      <c r="K85" s="95">
        <f>IF(OR(N(G85)=0,N(I85)=0),"",ROUND(G85*I85,0))</f>
        <v/>
      </c>
      <c r="L85" s="7" t="n"/>
    </row>
    <row r="86" ht="22" customHeight="1">
      <c r="A86" s="108" t="inlineStr">
        <is>
          <t>재해예방 목적 교육</t>
        </is>
      </c>
      <c r="B86" s="7" t="n"/>
      <c r="C86" s="7" t="n"/>
      <c r="D86" s="7" t="n"/>
      <c r="E86" s="108" t="n"/>
      <c r="F86" s="7" t="n"/>
      <c r="G86" s="109" t="n"/>
      <c r="H86" s="110" t="n"/>
      <c r="I86" s="111" t="n"/>
      <c r="J86" s="7" t="n"/>
      <c r="K86" s="95">
        <f>IF(OR(N(G86)=0,N(I86)=0),"",ROUND(G86*I86,0))</f>
        <v/>
      </c>
      <c r="L86" s="7" t="n"/>
    </row>
    <row r="87" ht="22" customHeight="1">
      <c r="A87" s="108" t="inlineStr">
        <is>
          <t>구조 및 응급처치 교육</t>
        </is>
      </c>
      <c r="B87" s="7" t="n"/>
      <c r="C87" s="7" t="n"/>
      <c r="D87" s="7" t="n"/>
      <c r="E87" s="108" t="n"/>
      <c r="F87" s="7" t="n"/>
      <c r="G87" s="109" t="n"/>
      <c r="H87" s="110" t="n"/>
      <c r="I87" s="111" t="n"/>
      <c r="J87" s="7" t="n"/>
      <c r="K87" s="95">
        <f>IF(OR(N(G87)=0,N(I87)=0),"",ROUND(G87*I87,0))</f>
        <v/>
      </c>
      <c r="L87" s="7" t="n"/>
    </row>
    <row r="88" ht="22" customHeight="1">
      <c r="A88" s="108" t="inlineStr">
        <is>
          <t>안전 도서 · 정기간행물</t>
        </is>
      </c>
      <c r="B88" s="7" t="n"/>
      <c r="C88" s="7" t="n"/>
      <c r="D88" s="7" t="n"/>
      <c r="E88" s="108" t="n"/>
      <c r="F88" s="7" t="n"/>
      <c r="G88" s="109" t="n"/>
      <c r="H88" s="110" t="n"/>
      <c r="I88" s="111" t="n"/>
      <c r="J88" s="7" t="n"/>
      <c r="K88" s="95">
        <f>IF(OR(N(G88)=0,N(I88)=0),"",ROUND(G88*I88,0))</f>
        <v/>
      </c>
      <c r="L88" s="7" t="n"/>
    </row>
    <row r="89" ht="22" customHeight="1">
      <c r="A89" s="108" t="inlineStr">
        <is>
          <t>안전기원제 등 재해예방 기원 행사</t>
        </is>
      </c>
      <c r="B89" s="7" t="n"/>
      <c r="C89" s="7" t="n"/>
      <c r="D89" s="7" t="n"/>
      <c r="E89" s="108" t="n"/>
      <c r="F89" s="7" t="n"/>
      <c r="G89" s="109" t="n"/>
      <c r="H89" s="110" t="n"/>
      <c r="I89" s="111" t="n"/>
      <c r="J89" s="7" t="n"/>
      <c r="K89" s="95">
        <f>IF(OR(N(G89)=0,N(I89)=0),"",ROUND(G89*I89,0))</f>
        <v/>
      </c>
      <c r="L89" s="7" t="n"/>
    </row>
    <row r="90" ht="22" customHeight="1">
      <c r="A90" s="108" t="inlineStr">
        <is>
          <t>유해 · 위험요인 제보 · 개선 제안 근로자 격려</t>
        </is>
      </c>
      <c r="B90" s="7" t="n"/>
      <c r="C90" s="7" t="n"/>
      <c r="D90" s="7" t="n"/>
      <c r="E90" s="108" t="n"/>
      <c r="F90" s="7" t="n"/>
      <c r="G90" s="109" t="n"/>
      <c r="H90" s="110" t="n"/>
      <c r="I90" s="111" t="n"/>
      <c r="J90" s="7" t="n"/>
      <c r="K90" s="95">
        <f>IF(OR(N(G90)=0,N(I90)=0),"",ROUND(G90*I90,0))</f>
        <v/>
      </c>
      <c r="L90" s="7" t="n"/>
    </row>
    <row r="91" ht="22" customHeight="1">
      <c r="A91" s="108" t="n"/>
      <c r="B91" s="7" t="n"/>
      <c r="C91" s="7" t="n"/>
      <c r="D91" s="7" t="n"/>
      <c r="E91" s="108" t="n"/>
      <c r="F91" s="7" t="n"/>
      <c r="G91" s="109" t="n"/>
      <c r="H91" s="110" t="n"/>
      <c r="I91" s="111" t="n"/>
      <c r="J91" s="7" t="n"/>
      <c r="K91" s="95">
        <f>IF(OR(N(G91)=0,N(I91)=0),"",ROUND(G91*I91,0))</f>
        <v/>
      </c>
      <c r="L91" s="7" t="n"/>
    </row>
    <row r="92" ht="22" customHeight="1">
      <c r="A92" s="97" t="inlineStr">
        <is>
          <t>소        계</t>
        </is>
      </c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112">
        <f>IF(SUM(K85:K91)=0,"",SUM(K85:K91))</f>
        <v/>
      </c>
      <c r="L92" s="7" t="n"/>
    </row>
    <row r="93" ht="4" customHeight="1"/>
    <row r="94" ht="22" customHeight="1">
      <c r="A94" s="107" t="inlineStr">
        <is>
          <t>2.2.6  근로자 건강장해예방비 등 (제7조제1항제6호)</t>
        </is>
      </c>
    </row>
    <row r="95" ht="22" customHeight="1">
      <c r="A95" s="19" t="inlineStr">
        <is>
          <t>내        역</t>
        </is>
      </c>
      <c r="B95" s="7" t="n"/>
      <c r="C95" s="7" t="n"/>
      <c r="D95" s="7" t="n"/>
      <c r="E95" s="19" t="inlineStr">
        <is>
          <t>규   격</t>
        </is>
      </c>
      <c r="F95" s="7" t="n"/>
      <c r="G95" s="19" t="inlineStr">
        <is>
          <t>수 량</t>
        </is>
      </c>
      <c r="H95" s="19" t="inlineStr">
        <is>
          <t>단 위</t>
        </is>
      </c>
      <c r="I95" s="19" t="inlineStr">
        <is>
          <t>단   가</t>
        </is>
      </c>
      <c r="J95" s="7" t="n"/>
      <c r="K95" s="19" t="inlineStr">
        <is>
          <t>금   액</t>
        </is>
      </c>
      <c r="L95" s="7" t="n"/>
    </row>
    <row r="96" ht="22" customHeight="1">
      <c r="A96" s="108" t="inlineStr">
        <is>
          <t>건강장해 예방 비용</t>
        </is>
      </c>
      <c r="B96" s="7" t="n"/>
      <c r="C96" s="7" t="n"/>
      <c r="D96" s="7" t="n"/>
      <c r="E96" s="108" t="n"/>
      <c r="F96" s="7" t="n"/>
      <c r="G96" s="109" t="n"/>
      <c r="H96" s="110" t="n"/>
      <c r="I96" s="111" t="n"/>
      <c r="J96" s="7" t="n"/>
      <c r="K96" s="95">
        <f>IF(OR(N(G96)=0,N(I96)=0),"",ROUND(G96*I96,0))</f>
        <v/>
      </c>
      <c r="L96" s="7" t="n"/>
    </row>
    <row r="97" ht="22" customHeight="1">
      <c r="A97" s="108" t="inlineStr">
        <is>
          <t>중대재해 목격 정신질환 치료</t>
        </is>
      </c>
      <c r="B97" s="7" t="n"/>
      <c r="C97" s="7" t="n"/>
      <c r="D97" s="7" t="n"/>
      <c r="E97" s="108" t="n"/>
      <c r="F97" s="7" t="n"/>
      <c r="G97" s="109" t="n"/>
      <c r="H97" s="110" t="n"/>
      <c r="I97" s="111" t="n"/>
      <c r="J97" s="7" t="n"/>
      <c r="K97" s="95">
        <f>IF(OR(N(G97)=0,N(I97)=0),"",ROUND(G97*I97,0))</f>
        <v/>
      </c>
      <c r="L97" s="7" t="n"/>
    </row>
    <row r="98" ht="22" customHeight="1">
      <c r="A98" s="108" t="inlineStr">
        <is>
          <t>감염병 확산 방지(마스크 · 손소독제 · 체온계 · 검사)</t>
        </is>
      </c>
      <c r="B98" s="7" t="n"/>
      <c r="C98" s="7" t="n"/>
      <c r="D98" s="7" t="n"/>
      <c r="E98" s="108" t="n"/>
      <c r="F98" s="7" t="n"/>
      <c r="G98" s="109" t="n"/>
      <c r="H98" s="110" t="n"/>
      <c r="I98" s="111" t="n"/>
      <c r="J98" s="7" t="n"/>
      <c r="K98" s="95">
        <f>IF(OR(N(G98)=0,N(I98)=0),"",ROUND(G98*I98,0))</f>
        <v/>
      </c>
      <c r="L98" s="7" t="n"/>
    </row>
    <row r="99" ht="22" customHeight="1">
      <c r="A99" s="108" t="inlineStr">
        <is>
          <t>휴게시설 온도 · 조명 기준 유지</t>
        </is>
      </c>
      <c r="B99" s="7" t="n"/>
      <c r="C99" s="7" t="n"/>
      <c r="D99" s="7" t="n"/>
      <c r="E99" s="108" t="n"/>
      <c r="F99" s="7" t="n"/>
      <c r="G99" s="109" t="n"/>
      <c r="H99" s="110" t="n"/>
      <c r="I99" s="111" t="n"/>
      <c r="J99" s="7" t="n"/>
      <c r="K99" s="95">
        <f>IF(OR(N(G99)=0,N(I99)=0),"",ROUND(G99*I99,0))</f>
        <v/>
      </c>
      <c r="L99" s="7" t="n"/>
    </row>
    <row r="100" ht="22" customHeight="1">
      <c r="A100" s="108" t="inlineStr">
        <is>
          <t>자동심장충격기(AED)</t>
        </is>
      </c>
      <c r="B100" s="7" t="n"/>
      <c r="C100" s="7" t="n"/>
      <c r="D100" s="7" t="n"/>
      <c r="E100" s="108" t="n"/>
      <c r="F100" s="7" t="n"/>
      <c r="G100" s="109" t="n"/>
      <c r="H100" s="110" t="n"/>
      <c r="I100" s="111" t="n"/>
      <c r="J100" s="7" t="n"/>
      <c r="K100" s="95">
        <f>IF(OR(N(G100)=0,N(I100)=0),"",ROUND(G100*I100,0))</f>
        <v/>
      </c>
      <c r="L100" s="7" t="n"/>
    </row>
    <row r="101" ht="22" customHeight="1">
      <c r="A101" s="108" t="inlineStr">
        <is>
          <t>온열 · 한랭질환 예방 임시 휴게시설 · 냉난방기 임대</t>
        </is>
      </c>
      <c r="B101" s="7" t="n"/>
      <c r="C101" s="7" t="n"/>
      <c r="D101" s="7" t="n"/>
      <c r="E101" s="108" t="n"/>
      <c r="F101" s="7" t="n"/>
      <c r="G101" s="109" t="n"/>
      <c r="H101" s="110" t="n"/>
      <c r="I101" s="111" t="n"/>
      <c r="J101" s="7" t="n"/>
      <c r="K101" s="95">
        <f>IF(OR(N(G101)=0,N(I101)=0),"",ROUND(G101*I101,0))</f>
        <v/>
      </c>
      <c r="L101" s="7" t="n"/>
    </row>
    <row r="102" ht="22" customHeight="1">
      <c r="A102" s="108" t="n"/>
      <c r="B102" s="7" t="n"/>
      <c r="C102" s="7" t="n"/>
      <c r="D102" s="7" t="n"/>
      <c r="E102" s="108" t="n"/>
      <c r="F102" s="7" t="n"/>
      <c r="G102" s="109" t="n"/>
      <c r="H102" s="110" t="n"/>
      <c r="I102" s="111" t="n"/>
      <c r="J102" s="7" t="n"/>
      <c r="K102" s="95">
        <f>IF(OR(N(G102)=0,N(I102)=0),"",ROUND(G102*I102,0))</f>
        <v/>
      </c>
      <c r="L102" s="7" t="n"/>
    </row>
    <row r="103" ht="22" customHeight="1">
      <c r="A103" s="97" t="inlineStr">
        <is>
          <t>소        계</t>
        </is>
      </c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112">
        <f>IF(SUM(K96:K102)=0,"",SUM(K96:K102))</f>
        <v/>
      </c>
      <c r="L103" s="7" t="n"/>
    </row>
    <row r="104" ht="4" customHeight="1"/>
    <row r="105" ht="22" customHeight="1">
      <c r="A105" s="107" t="inlineStr">
        <is>
          <t>2.2.7  건설재해예방전문지도기관 지도 대가 (자기공사자만)</t>
        </is>
      </c>
    </row>
    <row r="106" ht="22" customHeight="1">
      <c r="A106" s="19" t="inlineStr">
        <is>
          <t>내        역</t>
        </is>
      </c>
      <c r="B106" s="7" t="n"/>
      <c r="C106" s="7" t="n"/>
      <c r="D106" s="7" t="n"/>
      <c r="E106" s="19" t="inlineStr">
        <is>
          <t>규   격</t>
        </is>
      </c>
      <c r="F106" s="7" t="n"/>
      <c r="G106" s="19" t="inlineStr">
        <is>
          <t>수 량</t>
        </is>
      </c>
      <c r="H106" s="19" t="inlineStr">
        <is>
          <t>단 위</t>
        </is>
      </c>
      <c r="I106" s="19" t="inlineStr">
        <is>
          <t>단   가</t>
        </is>
      </c>
      <c r="J106" s="7" t="n"/>
      <c r="K106" s="19" t="inlineStr">
        <is>
          <t>금   액</t>
        </is>
      </c>
      <c r="L106" s="7" t="n"/>
    </row>
    <row r="107" ht="22" customHeight="1">
      <c r="A107" s="108" t="inlineStr">
        <is>
          <t>기술지도 대가</t>
        </is>
      </c>
      <c r="B107" s="7" t="n"/>
      <c r="C107" s="7" t="n"/>
      <c r="D107" s="7" t="n"/>
      <c r="E107" s="108" t="n"/>
      <c r="F107" s="7" t="n"/>
      <c r="G107" s="109" t="n"/>
      <c r="H107" s="110" t="n"/>
      <c r="I107" s="111" t="n"/>
      <c r="J107" s="7" t="n"/>
      <c r="K107" s="95">
        <f>IF(OR(N(G107)=0,N(I107)=0),"",ROUND(G107*I107,0))</f>
        <v/>
      </c>
      <c r="L107" s="7" t="n"/>
    </row>
    <row r="108" ht="22" customHeight="1">
      <c r="A108" s="108" t="n"/>
      <c r="B108" s="7" t="n"/>
      <c r="C108" s="7" t="n"/>
      <c r="D108" s="7" t="n"/>
      <c r="E108" s="108" t="n"/>
      <c r="F108" s="7" t="n"/>
      <c r="G108" s="109" t="n"/>
      <c r="H108" s="110" t="n"/>
      <c r="I108" s="111" t="n"/>
      <c r="J108" s="7" t="n"/>
      <c r="K108" s="95">
        <f>IF(OR(N(G108)=0,N(I108)=0),"",ROUND(G108*I108,0))</f>
        <v/>
      </c>
      <c r="L108" s="7" t="n"/>
    </row>
    <row r="109" ht="22" customHeight="1">
      <c r="A109" s="97" t="inlineStr">
        <is>
          <t>소        계</t>
        </is>
      </c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112">
        <f>IF(SUM(K107:K108)=0,"",SUM(K107:K108))</f>
        <v/>
      </c>
      <c r="L109" s="7" t="n"/>
    </row>
    <row r="110" ht="4" customHeight="1"/>
    <row r="111" ht="22" customHeight="1">
      <c r="A111" s="107" t="inlineStr">
        <is>
          <t>2.2.8  본사 전담조직 근로자 임금 · 출장비 (총액의 20분의 1 이내 · 해당 사업자만)</t>
        </is>
      </c>
    </row>
    <row r="112" ht="22" customHeight="1">
      <c r="A112" s="19" t="inlineStr">
        <is>
          <t>내        역</t>
        </is>
      </c>
      <c r="B112" s="7" t="n"/>
      <c r="C112" s="7" t="n"/>
      <c r="D112" s="7" t="n"/>
      <c r="E112" s="19" t="inlineStr">
        <is>
          <t>규   격</t>
        </is>
      </c>
      <c r="F112" s="7" t="n"/>
      <c r="G112" s="19" t="inlineStr">
        <is>
          <t>수 량</t>
        </is>
      </c>
      <c r="H112" s="19" t="inlineStr">
        <is>
          <t>단 위</t>
        </is>
      </c>
      <c r="I112" s="19" t="inlineStr">
        <is>
          <t>단   가</t>
        </is>
      </c>
      <c r="J112" s="7" t="n"/>
      <c r="K112" s="19" t="inlineStr">
        <is>
          <t>금   액</t>
        </is>
      </c>
      <c r="L112" s="7" t="n"/>
    </row>
    <row r="113" ht="22" customHeight="1">
      <c r="A113" s="108" t="inlineStr">
        <is>
          <t>본사 전담조직(3명 이상) 근로자 임금 · 출장비</t>
        </is>
      </c>
      <c r="B113" s="7" t="n"/>
      <c r="C113" s="7" t="n"/>
      <c r="D113" s="7" t="n"/>
      <c r="E113" s="108" t="n"/>
      <c r="F113" s="7" t="n"/>
      <c r="G113" s="109" t="n"/>
      <c r="H113" s="110" t="n"/>
      <c r="I113" s="111" t="n"/>
      <c r="J113" s="7" t="n"/>
      <c r="K113" s="95">
        <f>IF(OR(N(G113)=0,N(I113)=0),"",ROUND(G113*I113,0))</f>
        <v/>
      </c>
      <c r="L113" s="7" t="n"/>
    </row>
    <row r="114" ht="22" customHeight="1">
      <c r="A114" s="108" t="n"/>
      <c r="B114" s="7" t="n"/>
      <c r="C114" s="7" t="n"/>
      <c r="D114" s="7" t="n"/>
      <c r="E114" s="108" t="n"/>
      <c r="F114" s="7" t="n"/>
      <c r="G114" s="109" t="n"/>
      <c r="H114" s="110" t="n"/>
      <c r="I114" s="111" t="n"/>
      <c r="J114" s="7" t="n"/>
      <c r="K114" s="95">
        <f>IF(OR(N(G114)=0,N(I114)=0),"",ROUND(G114*I114,0))</f>
        <v/>
      </c>
      <c r="L114" s="7" t="n"/>
    </row>
    <row r="115" ht="22" customHeight="1">
      <c r="A115" s="97" t="inlineStr">
        <is>
          <t>소        계</t>
        </is>
      </c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112">
        <f>IF(SUM(K113:K114)=0,"",SUM(K113:K114))</f>
        <v/>
      </c>
      <c r="L115" s="7" t="n"/>
    </row>
    <row r="116" ht="4" customHeight="1"/>
    <row r="117" ht="22" customHeight="1">
      <c r="A117" s="107" t="inlineStr">
        <is>
          <t>2.2.9  위험성평가 등에 따른 유해 · 위험요인 개선비 (총액의 100분의 15 이내)</t>
        </is>
      </c>
    </row>
    <row r="118" ht="22" customHeight="1">
      <c r="A118" s="19" t="inlineStr">
        <is>
          <t>내        역</t>
        </is>
      </c>
      <c r="B118" s="7" t="n"/>
      <c r="C118" s="7" t="n"/>
      <c r="D118" s="7" t="n"/>
      <c r="E118" s="19" t="inlineStr">
        <is>
          <t>규   격</t>
        </is>
      </c>
      <c r="F118" s="7" t="n"/>
      <c r="G118" s="19" t="inlineStr">
        <is>
          <t>수 량</t>
        </is>
      </c>
      <c r="H118" s="19" t="inlineStr">
        <is>
          <t>단 위</t>
        </is>
      </c>
      <c r="I118" s="19" t="inlineStr">
        <is>
          <t>단   가</t>
        </is>
      </c>
      <c r="J118" s="7" t="n"/>
      <c r="K118" s="19" t="inlineStr">
        <is>
          <t>금   액</t>
        </is>
      </c>
      <c r="L118" s="7" t="n"/>
    </row>
    <row r="119" ht="22" customHeight="1">
      <c r="A119" s="108" t="inlineStr">
        <is>
          <t>위험성평가 개선 결정 사항 이행</t>
        </is>
      </c>
      <c r="B119" s="7" t="n"/>
      <c r="C119" s="7" t="n"/>
      <c r="D119" s="7" t="n"/>
      <c r="E119" s="108" t="n"/>
      <c r="F119" s="7" t="n"/>
      <c r="G119" s="109" t="n"/>
      <c r="H119" s="110" t="n"/>
      <c r="I119" s="111" t="n"/>
      <c r="J119" s="7" t="n"/>
      <c r="K119" s="95">
        <f>IF(OR(N(G119)=0,N(I119)=0),"",ROUND(G119*I119,0))</f>
        <v/>
      </c>
      <c r="L119" s="7" t="n"/>
    </row>
    <row r="120" ht="22" customHeight="1">
      <c r="A120" s="108" t="n"/>
      <c r="B120" s="7" t="n"/>
      <c r="C120" s="7" t="n"/>
      <c r="D120" s="7" t="n"/>
      <c r="E120" s="108" t="n"/>
      <c r="F120" s="7" t="n"/>
      <c r="G120" s="109" t="n"/>
      <c r="H120" s="110" t="n"/>
      <c r="I120" s="111" t="n"/>
      <c r="J120" s="7" t="n"/>
      <c r="K120" s="95">
        <f>IF(OR(N(G120)=0,N(I120)=0),"",ROUND(G120*I120,0))</f>
        <v/>
      </c>
      <c r="L120" s="7" t="n"/>
    </row>
    <row r="121" ht="22" customHeight="1">
      <c r="A121" s="97" t="inlineStr">
        <is>
          <t>소        계</t>
        </is>
      </c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112">
        <f>IF(SUM(K119:K120)=0,"",SUM(K119:K120))</f>
        <v/>
      </c>
      <c r="L121" s="7" t="n"/>
    </row>
    <row r="122" ht="4" customHeight="1"/>
    <row r="124" ht="34" customHeight="1">
      <c r="A124" s="17" t="inlineStr">
        <is>
          <t>항목은 현행 「건설업 산업안전보건관리비 계상 및 사용기준」(고용노동부고시 제2025-11호) 제7조의 9개 항목입니다 — 원본의 옛 8항목(본사 사용비 등)은 쓰지 않습니다.</t>
        </is>
      </c>
    </row>
    <row r="125" ht="34" customHeight="1">
      <c r="A125" s="17" t="inlineStr">
        <is>
          <t>금액 = 수량 × 단가(원 단위 반올림), 소계가 위 사용계획서로 모입니다. 내역 이름은 고시 항목의 예를 미리 넣어 두었습니다(고쳐 써도 됨).</t>
        </is>
      </c>
    </row>
    <row r="126" ht="34" customHeight="1">
      <c r="A126" s="17" t="inlineStr">
        <is>
          <t>7번은 자기공사자만, 8번은 중대재해처벌법 시행령 제4조제2호나목에 해당하는 건설사업자가 아닌 자만 씁니다. 다른 목적(환경 · 민원 · 수방 등)이 섞인 비용은 쓸 수 없습니다(제7조제2항).</t>
        </is>
      </c>
    </row>
  </sheetData>
  <mergeCells count="360">
    <mergeCell ref="E71:F71"/>
    <mergeCell ref="I4:L4"/>
    <mergeCell ref="J11:L11"/>
    <mergeCell ref="A44:D44"/>
    <mergeCell ref="E79:F79"/>
    <mergeCell ref="I106:J106"/>
    <mergeCell ref="K35:L35"/>
    <mergeCell ref="K81:L81"/>
    <mergeCell ref="C6:F6"/>
    <mergeCell ref="K99:L99"/>
    <mergeCell ref="A24:D24"/>
    <mergeCell ref="I66:J66"/>
    <mergeCell ref="A20:F20"/>
    <mergeCell ref="A60:D60"/>
    <mergeCell ref="G16:I16"/>
    <mergeCell ref="A13:F13"/>
    <mergeCell ref="A15:F15"/>
    <mergeCell ref="A83:L83"/>
    <mergeCell ref="K101:L101"/>
    <mergeCell ref="G8:L8"/>
    <mergeCell ref="K92:L92"/>
    <mergeCell ref="E55:F55"/>
    <mergeCell ref="I46:J46"/>
    <mergeCell ref="E67:F67"/>
    <mergeCell ref="E48:F48"/>
    <mergeCell ref="I61:J61"/>
    <mergeCell ref="I54:J54"/>
    <mergeCell ref="A40:J40"/>
    <mergeCell ref="A48:D48"/>
    <mergeCell ref="I112:J112"/>
    <mergeCell ref="K106:L106"/>
    <mergeCell ref="I56:J56"/>
    <mergeCell ref="K56:L56"/>
    <mergeCell ref="I43:J43"/>
    <mergeCell ref="A79:D79"/>
    <mergeCell ref="K43:L43"/>
    <mergeCell ref="I114:J114"/>
    <mergeCell ref="K120:L120"/>
    <mergeCell ref="I107:J107"/>
    <mergeCell ref="I7:L7"/>
    <mergeCell ref="K107:L107"/>
    <mergeCell ref="J14:L14"/>
    <mergeCell ref="E76:F76"/>
    <mergeCell ref="G17:I17"/>
    <mergeCell ref="A124:L124"/>
    <mergeCell ref="A76:D76"/>
    <mergeCell ref="K25:L25"/>
    <mergeCell ref="G19:I19"/>
    <mergeCell ref="A63:D63"/>
    <mergeCell ref="A72:J72"/>
    <mergeCell ref="K54:L54"/>
    <mergeCell ref="A42:L42"/>
    <mergeCell ref="K44:L44"/>
    <mergeCell ref="E69:F69"/>
    <mergeCell ref="K31:L31"/>
    <mergeCell ref="A45:D45"/>
    <mergeCell ref="I87:J87"/>
    <mergeCell ref="E77:F77"/>
    <mergeCell ref="E108:F108"/>
    <mergeCell ref="A69:D69"/>
    <mergeCell ref="I62:J62"/>
    <mergeCell ref="E95:F95"/>
    <mergeCell ref="A87:D87"/>
    <mergeCell ref="E89:F89"/>
    <mergeCell ref="G12:I12"/>
    <mergeCell ref="K97:L97"/>
    <mergeCell ref="I64:J64"/>
    <mergeCell ref="A4:B4"/>
    <mergeCell ref="A89:D89"/>
    <mergeCell ref="J10:L10"/>
    <mergeCell ref="A1:F1"/>
    <mergeCell ref="K57:L57"/>
    <mergeCell ref="I65:J65"/>
    <mergeCell ref="K121:L121"/>
    <mergeCell ref="E24:F24"/>
    <mergeCell ref="A38:D38"/>
    <mergeCell ref="A74:L74"/>
    <mergeCell ref="E88:F88"/>
    <mergeCell ref="A67:D67"/>
    <mergeCell ref="I75:J75"/>
    <mergeCell ref="G6:H6"/>
    <mergeCell ref="K75:L75"/>
    <mergeCell ref="J21:L21"/>
    <mergeCell ref="G1:L1"/>
    <mergeCell ref="I39:J39"/>
    <mergeCell ref="K39:L39"/>
    <mergeCell ref="K70:L70"/>
    <mergeCell ref="A66:D66"/>
    <mergeCell ref="I78:J78"/>
    <mergeCell ref="K103:L103"/>
    <mergeCell ref="A94:L94"/>
    <mergeCell ref="E37:F37"/>
    <mergeCell ref="A95:D95"/>
    <mergeCell ref="E97:F97"/>
    <mergeCell ref="E47:F47"/>
    <mergeCell ref="I5:L5"/>
    <mergeCell ref="A97:D97"/>
    <mergeCell ref="G13:I13"/>
    <mergeCell ref="A105:L105"/>
    <mergeCell ref="G15:I15"/>
    <mergeCell ref="A7:B7"/>
    <mergeCell ref="I25:J25"/>
    <mergeCell ref="K50:L50"/>
    <mergeCell ref="E63:F63"/>
    <mergeCell ref="I71:J71"/>
    <mergeCell ref="A54:D54"/>
    <mergeCell ref="E27:F27"/>
    <mergeCell ref="E119:F119"/>
    <mergeCell ref="A108:D108"/>
    <mergeCell ref="E91:F91"/>
    <mergeCell ref="A56:D56"/>
    <mergeCell ref="A27:D27"/>
    <mergeCell ref="E85:F85"/>
    <mergeCell ref="H31:J31"/>
    <mergeCell ref="I84:J84"/>
    <mergeCell ref="A85:D85"/>
    <mergeCell ref="K78:L78"/>
    <mergeCell ref="I86:J86"/>
    <mergeCell ref="I80:J80"/>
    <mergeCell ref="K80:L80"/>
    <mergeCell ref="A81:J81"/>
    <mergeCell ref="A3:L3"/>
    <mergeCell ref="K55:L55"/>
    <mergeCell ref="K79:L79"/>
    <mergeCell ref="E38:F38"/>
    <mergeCell ref="K119:L119"/>
    <mergeCell ref="A32:L32"/>
    <mergeCell ref="I6:L6"/>
    <mergeCell ref="A98:D98"/>
    <mergeCell ref="C4:F4"/>
    <mergeCell ref="A8:B8"/>
    <mergeCell ref="I35:J35"/>
    <mergeCell ref="K66:L66"/>
    <mergeCell ref="E66:F66"/>
    <mergeCell ref="I99:J99"/>
    <mergeCell ref="K68:L68"/>
    <mergeCell ref="A91:D91"/>
    <mergeCell ref="E68:F68"/>
    <mergeCell ref="A68:D68"/>
    <mergeCell ref="E107:F107"/>
    <mergeCell ref="A22:L22"/>
    <mergeCell ref="A51:J51"/>
    <mergeCell ref="A10:F10"/>
    <mergeCell ref="A29:L29"/>
    <mergeCell ref="E46:F46"/>
    <mergeCell ref="A5:B5"/>
    <mergeCell ref="E61:F61"/>
    <mergeCell ref="A37:D37"/>
    <mergeCell ref="E54:F54"/>
    <mergeCell ref="E112:F112"/>
    <mergeCell ref="E56:F56"/>
    <mergeCell ref="E43:F43"/>
    <mergeCell ref="I34:J34"/>
    <mergeCell ref="K34:L34"/>
    <mergeCell ref="A106:D106"/>
    <mergeCell ref="I49:J49"/>
    <mergeCell ref="C7:F7"/>
    <mergeCell ref="I120:J120"/>
    <mergeCell ref="A43:D43"/>
    <mergeCell ref="I36:J36"/>
    <mergeCell ref="J20:L20"/>
    <mergeCell ref="A21:F21"/>
    <mergeCell ref="K36:L36"/>
    <mergeCell ref="I101:J101"/>
    <mergeCell ref="I113:J113"/>
    <mergeCell ref="I100:J100"/>
    <mergeCell ref="K100:L100"/>
    <mergeCell ref="A126:L126"/>
    <mergeCell ref="A53:L53"/>
    <mergeCell ref="I102:J102"/>
    <mergeCell ref="K102:L102"/>
    <mergeCell ref="A103:J103"/>
    <mergeCell ref="K77:L77"/>
    <mergeCell ref="A119:D119"/>
    <mergeCell ref="A117:L117"/>
    <mergeCell ref="A111:L111"/>
    <mergeCell ref="A25:D25"/>
    <mergeCell ref="G4:H4"/>
    <mergeCell ref="A57:J57"/>
    <mergeCell ref="A31:B31"/>
    <mergeCell ref="K87:L87"/>
    <mergeCell ref="K49:L49"/>
    <mergeCell ref="E62:F62"/>
    <mergeCell ref="K24:L24"/>
    <mergeCell ref="I95:J95"/>
    <mergeCell ref="I89:J89"/>
    <mergeCell ref="K95:L95"/>
    <mergeCell ref="K89:L89"/>
    <mergeCell ref="A112:D112"/>
    <mergeCell ref="K113:L113"/>
    <mergeCell ref="I26:J26"/>
    <mergeCell ref="K88:L88"/>
    <mergeCell ref="E64:F64"/>
    <mergeCell ref="K26:L26"/>
    <mergeCell ref="A114:D114"/>
    <mergeCell ref="K90:L90"/>
    <mergeCell ref="A64:D64"/>
    <mergeCell ref="A107:D107"/>
    <mergeCell ref="E65:F65"/>
    <mergeCell ref="K115:L115"/>
    <mergeCell ref="I44:J44"/>
    <mergeCell ref="E75:F75"/>
    <mergeCell ref="K37:L37"/>
    <mergeCell ref="K118:L118"/>
    <mergeCell ref="A35:D35"/>
    <mergeCell ref="A62:D62"/>
    <mergeCell ref="A121:J121"/>
    <mergeCell ref="I70:J70"/>
    <mergeCell ref="J16:L16"/>
    <mergeCell ref="G7:H7"/>
    <mergeCell ref="K63:L63"/>
    <mergeCell ref="C5:F5"/>
    <mergeCell ref="I96:J96"/>
    <mergeCell ref="K96:L96"/>
    <mergeCell ref="A61:D61"/>
    <mergeCell ref="A88:D88"/>
    <mergeCell ref="E90:F90"/>
    <mergeCell ref="I98:J98"/>
    <mergeCell ref="K27:L27"/>
    <mergeCell ref="K98:L98"/>
    <mergeCell ref="A90:D90"/>
    <mergeCell ref="E25:F25"/>
    <mergeCell ref="G25:H25"/>
    <mergeCell ref="I60:J60"/>
    <mergeCell ref="G10:I10"/>
    <mergeCell ref="I45:J45"/>
    <mergeCell ref="K45:L45"/>
    <mergeCell ref="I47:J47"/>
    <mergeCell ref="K109:L109"/>
    <mergeCell ref="A34:D34"/>
    <mergeCell ref="K47:L47"/>
    <mergeCell ref="E84:F84"/>
    <mergeCell ref="K46:L46"/>
    <mergeCell ref="A49:D49"/>
    <mergeCell ref="E78:F78"/>
    <mergeCell ref="K40:L40"/>
    <mergeCell ref="A36:D36"/>
    <mergeCell ref="E114:F114"/>
    <mergeCell ref="J18:L18"/>
    <mergeCell ref="E86:F86"/>
    <mergeCell ref="A78:D78"/>
    <mergeCell ref="E80:F80"/>
    <mergeCell ref="K71:L71"/>
    <mergeCell ref="A65:D65"/>
    <mergeCell ref="J17:L17"/>
    <mergeCell ref="G21:I21"/>
    <mergeCell ref="A59:L59"/>
    <mergeCell ref="I79:J79"/>
    <mergeCell ref="A80:D80"/>
    <mergeCell ref="C31:F31"/>
    <mergeCell ref="J19:L19"/>
    <mergeCell ref="E106:F106"/>
    <mergeCell ref="G18:I18"/>
    <mergeCell ref="K114:L114"/>
    <mergeCell ref="A6:B6"/>
    <mergeCell ref="E35:F35"/>
    <mergeCell ref="A92:J92"/>
    <mergeCell ref="J12:L12"/>
    <mergeCell ref="I68:J68"/>
    <mergeCell ref="I55:J55"/>
    <mergeCell ref="G5:H5"/>
    <mergeCell ref="I67:J67"/>
    <mergeCell ref="K61:L61"/>
    <mergeCell ref="I48:J48"/>
    <mergeCell ref="A84:D84"/>
    <mergeCell ref="K48:L48"/>
    <mergeCell ref="G11:I11"/>
    <mergeCell ref="A75:D75"/>
    <mergeCell ref="A50:D50"/>
    <mergeCell ref="K112:L112"/>
    <mergeCell ref="A86:D86"/>
    <mergeCell ref="K62:L62"/>
    <mergeCell ref="A115:J115"/>
    <mergeCell ref="E87:F87"/>
    <mergeCell ref="I76:J76"/>
    <mergeCell ref="K76:L76"/>
    <mergeCell ref="E34:F34"/>
    <mergeCell ref="K67:L67"/>
    <mergeCell ref="A70:D70"/>
    <mergeCell ref="E99:F99"/>
    <mergeCell ref="E49:F49"/>
    <mergeCell ref="E36:F36"/>
    <mergeCell ref="A99:D99"/>
    <mergeCell ref="E101:F101"/>
    <mergeCell ref="E113:F113"/>
    <mergeCell ref="E100:F100"/>
    <mergeCell ref="J13:L13"/>
    <mergeCell ref="A101:D101"/>
    <mergeCell ref="I69:J69"/>
    <mergeCell ref="K69:L69"/>
    <mergeCell ref="E102:F102"/>
    <mergeCell ref="J15:L15"/>
    <mergeCell ref="A16:F16"/>
    <mergeCell ref="I77:J77"/>
    <mergeCell ref="I108:J108"/>
    <mergeCell ref="A18:F18"/>
    <mergeCell ref="K64:L64"/>
    <mergeCell ref="K51:L51"/>
    <mergeCell ref="G14:I14"/>
    <mergeCell ref="K72:L72"/>
    <mergeCell ref="G24:H24"/>
    <mergeCell ref="I24:J24"/>
    <mergeCell ref="E26:F26"/>
    <mergeCell ref="A46:D46"/>
    <mergeCell ref="G26:H26"/>
    <mergeCell ref="I88:J88"/>
    <mergeCell ref="A11:F11"/>
    <mergeCell ref="E120:F120"/>
    <mergeCell ref="A26:D26"/>
    <mergeCell ref="A71:D71"/>
    <mergeCell ref="E50:F50"/>
    <mergeCell ref="C8:F8"/>
    <mergeCell ref="A100:D100"/>
    <mergeCell ref="E39:F39"/>
    <mergeCell ref="E44:F44"/>
    <mergeCell ref="K60:L60"/>
    <mergeCell ref="A102:D102"/>
    <mergeCell ref="A2:L2"/>
    <mergeCell ref="A77:D77"/>
    <mergeCell ref="A39:D39"/>
    <mergeCell ref="A17:F17"/>
    <mergeCell ref="G20:I20"/>
    <mergeCell ref="I37:J37"/>
    <mergeCell ref="I97:J97"/>
    <mergeCell ref="E118:F118"/>
    <mergeCell ref="A125:L125"/>
    <mergeCell ref="A19:F19"/>
    <mergeCell ref="E70:F70"/>
    <mergeCell ref="A120:D120"/>
    <mergeCell ref="K65:L65"/>
    <mergeCell ref="I63:J63"/>
    <mergeCell ref="A113:D113"/>
    <mergeCell ref="I50:J50"/>
    <mergeCell ref="E96:F96"/>
    <mergeCell ref="I90:J90"/>
    <mergeCell ref="E98:F98"/>
    <mergeCell ref="A96:D96"/>
    <mergeCell ref="G27:H27"/>
    <mergeCell ref="K108:L108"/>
    <mergeCell ref="I27:J27"/>
    <mergeCell ref="A109:J109"/>
    <mergeCell ref="A12:F12"/>
    <mergeCell ref="I91:J91"/>
    <mergeCell ref="I85:J85"/>
    <mergeCell ref="K91:L91"/>
    <mergeCell ref="A14:F14"/>
    <mergeCell ref="A33:L33"/>
    <mergeCell ref="K85:L85"/>
    <mergeCell ref="K84:L84"/>
    <mergeCell ref="E60:F60"/>
    <mergeCell ref="K86:L86"/>
    <mergeCell ref="E45:F45"/>
    <mergeCell ref="I118:J118"/>
    <mergeCell ref="A30:L30"/>
    <mergeCell ref="A118:D118"/>
    <mergeCell ref="I38:J38"/>
    <mergeCell ref="K38:L38"/>
    <mergeCell ref="A55:D55"/>
    <mergeCell ref="I119:J119"/>
    <mergeCell ref="A47:D47"/>
  </mergeCells>
  <conditionalFormatting sqref="A22">
    <cfRule type="expression" priority="1" dxfId="0">
      <formula>LEFT(A22,1)="⚠"</formula>
    </cfRule>
  </conditionalFormatting>
  <conditionalFormatting sqref="G35:G39">
    <cfRule type="expression" priority="2" dxfId="1">
      <formula>AND(ISNUMBER(G35),MOD(G35,1)=0)</formula>
    </cfRule>
  </conditionalFormatting>
  <conditionalFormatting sqref="G44:G50">
    <cfRule type="expression" priority="3" dxfId="1">
      <formula>AND(ISNUMBER(G44),MOD(G44,1)=0)</formula>
    </cfRule>
  </conditionalFormatting>
  <conditionalFormatting sqref="G55:G56">
    <cfRule type="expression" priority="4" dxfId="1">
      <formula>AND(ISNUMBER(G55),MOD(G55,1)=0)</formula>
    </cfRule>
  </conditionalFormatting>
  <conditionalFormatting sqref="G61:G71">
    <cfRule type="expression" priority="5" dxfId="1">
      <formula>AND(ISNUMBER(G61),MOD(G61,1)=0)</formula>
    </cfRule>
  </conditionalFormatting>
  <conditionalFormatting sqref="G76:G80">
    <cfRule type="expression" priority="6" dxfId="1">
      <formula>AND(ISNUMBER(G76),MOD(G76,1)=0)</formula>
    </cfRule>
  </conditionalFormatting>
  <conditionalFormatting sqref="G85:G91">
    <cfRule type="expression" priority="7" dxfId="1">
      <formula>AND(ISNUMBER(G85),MOD(G85,1)=0)</formula>
    </cfRule>
  </conditionalFormatting>
  <conditionalFormatting sqref="G96:G102">
    <cfRule type="expression" priority="8" dxfId="1">
      <formula>AND(ISNUMBER(G96),MOD(G96,1)=0)</formula>
    </cfRule>
  </conditionalFormatting>
  <conditionalFormatting sqref="G107:G108">
    <cfRule type="expression" priority="9" dxfId="1">
      <formula>AND(ISNUMBER(G107),MOD(G107,1)=0)</formula>
    </cfRule>
  </conditionalFormatting>
  <conditionalFormatting sqref="G113:G114">
    <cfRule type="expression" priority="10" dxfId="1">
      <formula>AND(ISNUMBER(G113),MOD(G113,1)=0)</formula>
    </cfRule>
  </conditionalFormatting>
  <conditionalFormatting sqref="G119:G120">
    <cfRule type="expression" priority="11" dxfId="1">
      <formula>AND(ISNUMBER(G119),MOD(G119,1)=0)</formula>
    </cfRule>
  </conditionalFormatting>
  <printOptions horizontalCentered="1"/>
  <pageMargins left="0.6" right="0.6" top="0.6" bottom="0.6" header="0.2" footer="0.2"/>
  <pageSetup orientation="portrait" paperSize="9" fitToHeight="0" fitToWidth="1"/>
  <rowBreaks count="3" manualBreakCount="3">
    <brk id="31" min="0" max="16383" man="1"/>
    <brk id="67" min="0" max="16383" man="1"/>
    <brk id="104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7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120" customHeight="1"/>
    <row r="3" ht="40" customHeight="1">
      <c r="A3" s="77">
        <f>IF('기본입력'!D6="","",'기본입력'!D6)</f>
        <v/>
      </c>
    </row>
    <row r="4" ht="70" customHeight="1"/>
    <row r="5" ht="64" customHeight="1">
      <c r="A5" s="78" t="inlineStr">
        <is>
          <t>2.  품 질 관 리  계 획 서</t>
        </is>
      </c>
    </row>
    <row r="6" ht="300" customHeight="1"/>
    <row r="7" ht="44" customHeight="1">
      <c r="A7" s="76">
        <f>IF('기본입력'!D18="","",'기본입력'!D18)</f>
        <v/>
      </c>
    </row>
    <row r="8" ht="4" customHeight="1"/>
    <row r="9" ht="30" customHeight="1">
      <c r="A9" s="79" t="inlineStr">
        <is>
          <t>1.  작성기준</t>
        </is>
      </c>
    </row>
    <row r="10" ht="4" customHeight="1"/>
    <row r="11" ht="3" customHeight="1"/>
    <row r="12" ht="22" customHeight="1">
      <c r="A12" s="80" t="inlineStr">
        <is>
          <t>1.1  품질관리계획서 작성기준</t>
        </is>
      </c>
    </row>
    <row r="13" ht="68" customHeight="1">
      <c r="A13" s="81" t="inlineStr">
        <is>
          <t>「건설기술 진흥법」 제55조와 같은 법 시행령 · 시행규칙, 「건설공사 품질관리 업무지침」의 품질관리계획(품질시험계획) 작성기준에 따라 품질방침 · 운영계획 · 현장 품질관리 등 요구 내용과 공사시방서의 요구사항을 담고, 당사 품질경영시스템(KS Q ISO 9001) 기준에 맞게 작성하였다.</t>
        </is>
      </c>
    </row>
    <row r="14" ht="3" customHeight="1"/>
    <row r="15" ht="22" customHeight="1">
      <c r="A15" s="80" t="inlineStr">
        <is>
          <t>1.2  시험기구 비치 계획</t>
        </is>
      </c>
    </row>
    <row r="16" ht="36" customHeight="1">
      <c r="A16" s="82" t="inlineStr">
        <is>
          <t>∙</t>
        </is>
      </c>
      <c r="B16" s="66" t="inlineStr">
        <is>
          <t>품질시험에 필요한 시험실 · 시험장비 · 품질관리자는 공사 규모에 따른 배치기준(「건설기술 진흥법 시행규칙」 · 「건설공사 품질관리 업무지침」)에 맞게 갖춘다.</t>
        </is>
      </c>
    </row>
    <row r="17" ht="20.5" customHeight="1">
      <c r="A17" s="82" t="inlineStr">
        <is>
          <t>∙</t>
        </is>
      </c>
      <c r="B17" s="66" t="inlineStr">
        <is>
          <t>시험장비는 공인 교정기관의 검 · 교정을 받은 뒤 현장에 반입하고, 교정 주기를 관리한다.</t>
        </is>
      </c>
    </row>
    <row r="18" ht="36" customHeight="1">
      <c r="A18" s="82" t="inlineStr">
        <is>
          <t>∙</t>
        </is>
      </c>
      <c r="B18" s="66" t="inlineStr">
        <is>
          <t>공사시방서 · 관련 표준시방서 · KS 규격 · 설계기준 등을 현장에 비치하여 공사 수행에 활용한다.</t>
        </is>
      </c>
    </row>
    <row r="19" ht="4" customHeight="1"/>
    <row r="20" ht="30" customHeight="1">
      <c r="A20" s="79" t="inlineStr">
        <is>
          <t>2.  품질관리 계획</t>
        </is>
      </c>
    </row>
    <row r="21" ht="4" customHeight="1"/>
    <row r="22" ht="3" customHeight="1"/>
    <row r="23" ht="22" customHeight="1">
      <c r="A23" s="80" t="inlineStr">
        <is>
          <t>2.1  품질방침</t>
        </is>
      </c>
    </row>
    <row r="24" ht="52.5" customHeight="1">
      <c r="A24" s="81" t="inlineStr">
        <is>
          <t>이 품질관리계획서는 품질 규격을 충족하고 품질관리 전반을 체계적으로 관리하여 관계 규정의 요건에 맞도록 작성하였다. 현장소장을 비롯한 전 직원은 이 계획에 따라 공사를 수행하여 발주자가 요구하는 품질을 확보하고, 하자 없는 시설물을 완성한다.</t>
        </is>
      </c>
    </row>
    <row r="25" ht="3" customHeight="1"/>
    <row r="26" ht="22" customHeight="1">
      <c r="A26" s="80" t="inlineStr">
        <is>
          <t>2.2  운영계획</t>
        </is>
      </c>
    </row>
    <row r="27" ht="20.5" customHeight="1">
      <c r="A27" s="82" t="inlineStr">
        <is>
          <t>∙</t>
        </is>
      </c>
      <c r="B27" s="66" t="inlineStr">
        <is>
          <t>품질관리의 중요성을 고려하여 현장 경험이 풍부한 기술인을 배치한다.</t>
        </is>
      </c>
    </row>
    <row r="28" ht="20.5" customHeight="1">
      <c r="A28" s="82" t="inlineStr">
        <is>
          <t>∙</t>
        </is>
      </c>
      <c r="B28" s="66" t="inlineStr">
        <is>
          <t>근로자의 품질 인식을 높이도록 품질관리 교육을 꾸준히 한다.</t>
        </is>
      </c>
    </row>
    <row r="29" ht="20.5" customHeight="1">
      <c r="A29" s="82" t="inlineStr">
        <is>
          <t>∙</t>
        </is>
      </c>
      <c r="B29" s="66" t="inlineStr">
        <is>
          <t>공사에 쓰는 재료는 사전검사와 반입검사를 철저히 하여 품질을 확보한다.</t>
        </is>
      </c>
    </row>
    <row r="30" ht="20.5" customHeight="1">
      <c r="A30" s="82" t="inlineStr">
        <is>
          <t>∙</t>
        </is>
      </c>
      <c r="B30" s="66" t="inlineStr">
        <is>
          <t>협력업체 직원에게 관련 시방 내용을 수시로 교육하여 숙지시킨다.</t>
        </is>
      </c>
    </row>
    <row r="31" ht="3" customHeight="1"/>
    <row r="32" ht="22" customHeight="1">
      <c r="A32" s="80" t="inlineStr">
        <is>
          <t>2.3  현장 품질관리</t>
        </is>
      </c>
    </row>
    <row r="33" ht="21" customHeight="1">
      <c r="A33" s="83" t="inlineStr">
        <is>
          <t>2.3.1  조직</t>
        </is>
      </c>
    </row>
    <row r="34" ht="36" customHeight="1">
      <c r="A34" s="82" t="inlineStr">
        <is>
          <t>가.</t>
        </is>
      </c>
      <c r="B34" s="66" t="inlineStr">
        <is>
          <t>적용범위 : 본 공사를 수행하는 현장 조직과 각 구성원의 책임 · 권한, 외부 조직 및 조직 단위 사이의 업무 조정에 적용한다.</t>
        </is>
      </c>
    </row>
    <row r="35" ht="36" customHeight="1">
      <c r="A35" s="82" t="inlineStr">
        <is>
          <t>나.</t>
        </is>
      </c>
      <c r="B35" s="66" t="inlineStr">
        <is>
          <t>참고 : 「건설기술 진흥법」 · 같은 법 시행령 · 시행규칙, 「건설공사 품질관리 업무지침」.</t>
        </is>
      </c>
    </row>
    <row r="36" ht="36" customHeight="1">
      <c r="A36" s="82" t="inlineStr">
        <is>
          <t>다.</t>
        </is>
      </c>
      <c r="B36" s="66" t="inlineStr">
        <is>
          <t>일반사항 : 현장 조직은 본 공사 현장의 업무 수행을 위해 구성하며, 품질 이행 · 확인 조직은 현장 조직도에 따른다.</t>
        </is>
      </c>
    </row>
    <row r="37" ht="21" customHeight="1">
      <c r="A37" s="15" t="inlineStr"/>
      <c r="B37" s="83" t="inlineStr">
        <is>
          <t>라. 책임과 권한</t>
        </is>
      </c>
    </row>
    <row r="38" ht="51.5" customHeight="1">
      <c r="A38" s="82" t="inlineStr">
        <is>
          <t>1.</t>
        </is>
      </c>
      <c r="C38" s="66" t="inlineStr">
        <is>
          <t>대표이사는 최고경영자로서 KS Q ISO 9001 에 따른 품질경영시스템의 수립 · 이행 · 유지에 총괄 책임과 권한을 가지며, 품질경영 대리인을 지정하여 품질관리를 효과적으로 운영하게 한다.</t>
        </is>
      </c>
    </row>
    <row r="39" ht="51.5" customHeight="1">
      <c r="A39" s="82" t="inlineStr">
        <is>
          <t>2.</t>
        </is>
      </c>
      <c r="C39" s="66" t="inlineStr">
        <is>
          <t>품질경영 대리인은 본 공사의 품질관리가 효과적으로 이행되는지 확인할 권한을 위임받아 — 품질관리의 수립 · 이행 · 유지를 보증하고, 시행 결과를 대표이사에게 보고한다.</t>
        </is>
      </c>
    </row>
    <row r="40" ht="36" customHeight="1">
      <c r="A40" s="82" t="inlineStr">
        <is>
          <t>3.</t>
        </is>
      </c>
      <c r="C40" s="66" t="inlineStr">
        <is>
          <t>현장소장은 회사를 대표하여 품질방침 · 발주자 품질 요구사항 · 관계 법규에 맞는 최고 품질의 시설물을 완성할 전반적인 책임이 있다.</t>
        </is>
      </c>
    </row>
    <row r="41" ht="82.5" customHeight="1">
      <c r="A41" s="82" t="inlineStr">
        <is>
          <t>4.</t>
        </is>
      </c>
      <c r="C41" s="66" t="inlineStr">
        <is>
          <t>현장소장은 다음 업무에 책임이 있다 — ① 현장 조직 구성 · 직무 위임 ② 현장 개설 계획 ③ 공정 전반의 관리 · 보고 ④ 품질관리계획서 작성 · 이행 확인 ⑤ 현장 작업절차 · 지침 수립 ⑥ 검사 · 시험 계획 수립 ⑦ 발주자와의 업무 및 설계변경 조정 ⑧ 검사 · 시험 요원 자격 확인 ⑨ 특수공정 요원 자격 확인 ⑩ 자재 납품업체 · 협력업체 관리 · 평가 ⑪ 현장 요원 교육 계획 ⑫ 자재 · 용역 구매 요청.</t>
        </is>
      </c>
    </row>
    <row r="42" ht="21" customHeight="1">
      <c r="A42" s="83" t="inlineStr">
        <is>
          <t>2.3.2  품질기록 관리</t>
        </is>
      </c>
    </row>
    <row r="43" ht="36" customHeight="1">
      <c r="A43" s="82" t="inlineStr">
        <is>
          <t>가.</t>
        </is>
      </c>
      <c r="B43" s="66" t="inlineStr">
        <is>
          <t>적용범위 · 정의 : 품질에 영향을 주는 행위의 결과를 객관적으로 증명하는 품질기록(완성된 문서)의 식별 · 수집 · 보관 · 유지 · 처리에 적용한다.</t>
        </is>
      </c>
    </row>
    <row r="44" ht="67" customHeight="1">
      <c r="A44" s="82" t="inlineStr">
        <is>
          <t>나.</t>
        </is>
      </c>
      <c r="B44" s="66" t="inlineStr">
        <is>
          <t>일반사항 : 품질기록은 요구 품질의 달성과 품질시스템 운영을 증명하도록 관리하며, 협력업체 · 자재 납품업체의 기록을 포함한다. 손상 · 변질 · 분실되지 않게 보호하고 관련 자재 · 시공 부위를 추적할 수 있게 한다. 회람 · 결재 중 훼손에 대비해 편철 전까지 사본을 둔다.</t>
        </is>
      </c>
    </row>
    <row r="45" ht="36" customHeight="1">
      <c r="A45" s="82" t="inlineStr">
        <is>
          <t>다.</t>
        </is>
      </c>
      <c r="B45" s="66" t="inlineStr">
        <is>
          <t>책임 : 현장소장은 품질기록의 식별 · 수집 · 목록 작성 · 열람 · 보관 · 처리 전반에, 각 팀장은 담당 업무 기록의 공사기간 중 관리에 책임이 있다.</t>
        </is>
      </c>
    </row>
    <row r="46" ht="36" customHeight="1">
      <c r="A46" s="82" t="inlineStr">
        <is>
          <t>라.</t>
        </is>
      </c>
      <c r="B46" s="66" t="inlineStr">
        <is>
          <t>보관 · 유지 : 해당 팀장의 허가 없이 외부 반출 · 열람을 할 수 없게 통제하며, 원본 · 사본 · 사진 · 전산 자료로 유지한다.</t>
        </is>
      </c>
    </row>
    <row r="47" ht="36" customHeight="1">
      <c r="A47" s="82" t="inlineStr">
        <is>
          <t>마.</t>
        </is>
      </c>
      <c r="B47" s="66" t="inlineStr">
        <is>
          <t>이관 : 공사가 끝나면 계약에서 요구한 품질기록을 발주자에게 넘기고 사본을 보관한다. 보존기간이 지나면 해당 팀장이 폐기한다.</t>
        </is>
      </c>
    </row>
    <row r="48" ht="24" customHeight="1">
      <c r="A48" s="19" t="inlineStr">
        <is>
          <t>번 호</t>
        </is>
      </c>
      <c r="B48" s="19" t="inlineStr">
        <is>
          <t>품 질 기 록</t>
        </is>
      </c>
      <c r="C48" s="7" t="n"/>
      <c r="D48" s="7" t="n"/>
      <c r="E48" s="7" t="n"/>
      <c r="F48" s="7" t="n"/>
      <c r="G48" s="7" t="n"/>
      <c r="H48" s="7" t="n"/>
      <c r="I48" s="19" t="inlineStr">
        <is>
          <t>보 존 연 한</t>
        </is>
      </c>
      <c r="J48" s="7" t="n"/>
      <c r="K48" s="7" t="n"/>
      <c r="L48" s="7" t="n"/>
    </row>
    <row r="49" ht="22" customHeight="1">
      <c r="A49" s="72" t="inlineStr">
        <is>
          <t>1</t>
        </is>
      </c>
      <c r="B49" s="72" t="inlineStr">
        <is>
          <t>설계도면</t>
        </is>
      </c>
      <c r="C49" s="7" t="n"/>
      <c r="D49" s="7" t="n"/>
      <c r="E49" s="7" t="n"/>
      <c r="F49" s="7" t="n"/>
      <c r="G49" s="7" t="n"/>
      <c r="H49" s="7" t="n"/>
      <c r="I49" s="72" t="inlineStr">
        <is>
          <t>준공 후 폐기</t>
        </is>
      </c>
      <c r="J49" s="7" t="n"/>
      <c r="K49" s="7" t="n"/>
      <c r="L49" s="7" t="n"/>
    </row>
    <row r="50" ht="22" customHeight="1">
      <c r="A50" s="72" t="inlineStr">
        <is>
          <t>2</t>
        </is>
      </c>
      <c r="B50" s="72" t="inlineStr">
        <is>
          <t>발주처 시방서</t>
        </is>
      </c>
      <c r="C50" s="7" t="n"/>
      <c r="D50" s="7" t="n"/>
      <c r="E50" s="7" t="n"/>
      <c r="F50" s="7" t="n"/>
      <c r="G50" s="7" t="n"/>
      <c r="H50" s="7" t="n"/>
      <c r="I50" s="72" t="inlineStr">
        <is>
          <t>준공 후 반환</t>
        </is>
      </c>
      <c r="J50" s="7" t="n"/>
      <c r="K50" s="7" t="n"/>
      <c r="L50" s="7" t="n"/>
    </row>
    <row r="51" ht="22" customHeight="1">
      <c r="A51" s="72" t="inlineStr">
        <is>
          <t>3</t>
        </is>
      </c>
      <c r="B51" s="72" t="inlineStr">
        <is>
          <t>설계변경 기록(현장 질의서 · 지시부 포함)</t>
        </is>
      </c>
      <c r="C51" s="7" t="n"/>
      <c r="D51" s="7" t="n"/>
      <c r="E51" s="7" t="n"/>
      <c r="F51" s="7" t="n"/>
      <c r="G51" s="7" t="n"/>
      <c r="H51" s="7" t="n"/>
      <c r="I51" s="72" t="inlineStr">
        <is>
          <t>준공 후 3년</t>
        </is>
      </c>
      <c r="J51" s="7" t="n"/>
      <c r="K51" s="7" t="n"/>
      <c r="L51" s="7" t="n"/>
    </row>
    <row r="52" ht="22" customHeight="1">
      <c r="A52" s="72" t="inlineStr">
        <is>
          <t>4</t>
        </is>
      </c>
      <c r="B52" s="72" t="inlineStr">
        <is>
          <t>검사 및 시험 기록(송장 · 자재 수불부 · 콘크리트 타설 기록 포함)</t>
        </is>
      </c>
      <c r="C52" s="7" t="n"/>
      <c r="D52" s="7" t="n"/>
      <c r="E52" s="7" t="n"/>
      <c r="F52" s="7" t="n"/>
      <c r="G52" s="7" t="n"/>
      <c r="H52" s="7" t="n"/>
      <c r="I52" s="72" t="inlineStr">
        <is>
          <t>하자담보책임기간</t>
        </is>
      </c>
      <c r="J52" s="7" t="n"/>
      <c r="K52" s="7" t="n"/>
      <c r="L52" s="7" t="n"/>
    </row>
    <row r="53" ht="22" customHeight="1">
      <c r="A53" s="72" t="inlineStr">
        <is>
          <t>5</t>
        </is>
      </c>
      <c r="B53" s="72" t="inlineStr">
        <is>
          <t>작업지시서(시공확인서 · 지적사항 이행보고서 포함)</t>
        </is>
      </c>
      <c r="C53" s="7" t="n"/>
      <c r="D53" s="7" t="n"/>
      <c r="E53" s="7" t="n"/>
      <c r="F53" s="7" t="n"/>
      <c r="G53" s="7" t="n"/>
      <c r="H53" s="7" t="n"/>
      <c r="I53" s="72" t="inlineStr">
        <is>
          <t>하자담보책임기간</t>
        </is>
      </c>
      <c r="J53" s="7" t="n"/>
      <c r="K53" s="7" t="n"/>
      <c r="L53" s="7" t="n"/>
    </row>
    <row r="54" ht="22" customHeight="1">
      <c r="A54" s="72" t="inlineStr">
        <is>
          <t>6</t>
        </is>
      </c>
      <c r="B54" s="72" t="inlineStr">
        <is>
          <t>시정조치 요구서 및 대장</t>
        </is>
      </c>
      <c r="C54" s="7" t="n"/>
      <c r="D54" s="7" t="n"/>
      <c r="E54" s="7" t="n"/>
      <c r="F54" s="7" t="n"/>
      <c r="G54" s="7" t="n"/>
      <c r="H54" s="7" t="n"/>
      <c r="I54" s="72" t="inlineStr">
        <is>
          <t>하자담보책임기간</t>
        </is>
      </c>
      <c r="J54" s="7" t="n"/>
      <c r="K54" s="7" t="n"/>
      <c r="L54" s="7" t="n"/>
    </row>
    <row r="55" ht="22" customHeight="1">
      <c r="A55" s="72" t="inlineStr">
        <is>
          <t>7</t>
        </is>
      </c>
      <c r="B55" s="72" t="inlineStr">
        <is>
          <t>교육 · 훈련 기록</t>
        </is>
      </c>
      <c r="C55" s="7" t="n"/>
      <c r="D55" s="7" t="n"/>
      <c r="E55" s="7" t="n"/>
      <c r="F55" s="7" t="n"/>
      <c r="G55" s="7" t="n"/>
      <c r="H55" s="7" t="n"/>
      <c r="I55" s="72" t="inlineStr">
        <is>
          <t>시행 후 1년</t>
        </is>
      </c>
      <c r="J55" s="7" t="n"/>
      <c r="K55" s="7" t="n"/>
      <c r="L55" s="7" t="n"/>
    </row>
    <row r="56" ht="22" customHeight="1">
      <c r="A56" s="72" t="inlineStr">
        <is>
          <t>8</t>
        </is>
      </c>
      <c r="B56" s="72" t="inlineStr">
        <is>
          <t>검교정 성적서</t>
        </is>
      </c>
      <c r="C56" s="7" t="n"/>
      <c r="D56" s="7" t="n"/>
      <c r="E56" s="7" t="n"/>
      <c r="F56" s="7" t="n"/>
      <c r="G56" s="7" t="n"/>
      <c r="H56" s="7" t="n"/>
      <c r="I56" s="72" t="inlineStr">
        <is>
          <t>다음 검교정 때까지</t>
        </is>
      </c>
      <c r="J56" s="7" t="n"/>
      <c r="K56" s="7" t="n"/>
      <c r="L56" s="7" t="n"/>
    </row>
    <row r="57" ht="22" customHeight="1">
      <c r="A57" s="72" t="inlineStr">
        <is>
          <t>9</t>
        </is>
      </c>
      <c r="B57" s="72" t="inlineStr">
        <is>
          <t>검교정 관리대장</t>
        </is>
      </c>
      <c r="C57" s="7" t="n"/>
      <c r="D57" s="7" t="n"/>
      <c r="E57" s="7" t="n"/>
      <c r="F57" s="7" t="n"/>
      <c r="G57" s="7" t="n"/>
      <c r="H57" s="7" t="n"/>
      <c r="I57" s="72" t="inlineStr">
        <is>
          <t>하자담보책임기간</t>
        </is>
      </c>
      <c r="J57" s="7" t="n"/>
      <c r="K57" s="7" t="n"/>
      <c r="L57" s="7" t="n"/>
    </row>
    <row r="58" ht="22" customHeight="1">
      <c r="A58" s="72" t="inlineStr">
        <is>
          <t>10</t>
        </is>
      </c>
      <c r="B58" s="72" t="inlineStr">
        <is>
          <t>품질계획서 및 작업절차서 · 지침서</t>
        </is>
      </c>
      <c r="C58" s="7" t="n"/>
      <c r="D58" s="7" t="n"/>
      <c r="E58" s="7" t="n"/>
      <c r="F58" s="7" t="n"/>
      <c r="G58" s="7" t="n"/>
      <c r="H58" s="7" t="n"/>
      <c r="I58" s="72" t="inlineStr">
        <is>
          <t>하자담보책임기간</t>
        </is>
      </c>
      <c r="J58" s="7" t="n"/>
      <c r="K58" s="7" t="n"/>
      <c r="L58" s="7" t="n"/>
    </row>
    <row r="59" ht="22" customHeight="1">
      <c r="A59" s="72" t="inlineStr">
        <is>
          <t>11</t>
        </is>
      </c>
      <c r="B59" s="72" t="inlineStr">
        <is>
          <t>준공도면</t>
        </is>
      </c>
      <c r="C59" s="7" t="n"/>
      <c r="D59" s="7" t="n"/>
      <c r="E59" s="7" t="n"/>
      <c r="F59" s="7" t="n"/>
      <c r="G59" s="7" t="n"/>
      <c r="H59" s="7" t="n"/>
      <c r="I59" s="72" t="inlineStr">
        <is>
          <t>영구</t>
        </is>
      </c>
      <c r="J59" s="7" t="n"/>
      <c r="K59" s="7" t="n"/>
      <c r="L59" s="7" t="n"/>
    </row>
    <row r="60" ht="22" customHeight="1">
      <c r="A60" s="72" t="inlineStr">
        <is>
          <t>12</t>
        </is>
      </c>
      <c r="B60" s="72" t="inlineStr">
        <is>
          <t>품질시험 성과 총괄표(선정 · 관리시험)</t>
        </is>
      </c>
      <c r="C60" s="7" t="n"/>
      <c r="D60" s="7" t="n"/>
      <c r="E60" s="7" t="n"/>
      <c r="F60" s="7" t="n"/>
      <c r="G60" s="7" t="n"/>
      <c r="H60" s="7" t="n"/>
      <c r="I60" s="72" t="inlineStr">
        <is>
          <t>준공 후 10년</t>
        </is>
      </c>
      <c r="J60" s="7" t="n"/>
      <c r="K60" s="7" t="n"/>
      <c r="L60" s="7" t="n"/>
    </row>
    <row r="61" ht="17.325" customHeight="1">
      <c r="A61" s="85" t="inlineStr">
        <is>
          <t>※ 보존연한은 당사 문서관리 기준입니다. 발주기관 · 관계 법령이 더 길게 정하면 그에 따릅니다.</t>
        </is>
      </c>
    </row>
    <row r="62" ht="21" customHeight="1">
      <c r="A62" s="83" t="inlineStr">
        <is>
          <t>2.3.3  공정관리</t>
        </is>
      </c>
    </row>
    <row r="63" ht="36" customHeight="1">
      <c r="A63" s="82" t="inlineStr">
        <is>
          <t>가.</t>
        </is>
      </c>
      <c r="B63" s="66" t="inlineStr">
        <is>
          <t>적용범위 : 용접 · 비파괴시험 등 특수공정을 포함하여 규정된 요구사항에 맞는 작업 진행과 관리에 적용한다.</t>
        </is>
      </c>
    </row>
    <row r="64" ht="51.5" customHeight="1">
      <c r="A64" s="82" t="inlineStr">
        <is>
          <t>나.</t>
        </is>
      </c>
      <c r="B64" s="66" t="inlineStr">
        <is>
          <t>일반사항 : 공종별 작업표준 · 절차는 발주처 시방서를 따르며, 협력업체 작업은 구매 때 해당 시방서를 첨부하여 작업절차서를 만들게 한다. 발주처 시방서와 당사 · 협력업체 절차서가 서로 다르면 발주처 시방서가 우선한다.</t>
        </is>
      </c>
    </row>
    <row r="65" ht="36" customHeight="1">
      <c r="A65" s="82" t="inlineStr">
        <is>
          <t>다.</t>
        </is>
      </c>
      <c r="B65" s="66" t="inlineStr">
        <is>
          <t>책임 : 현장소장은 주요 공정 협력업체의 작업절차서를 받아 시방서와 상충 여부를 확인하고, 특수공정은 자격 증빙을 확인한다.</t>
        </is>
      </c>
    </row>
    <row r="66" ht="51.5" customHeight="1">
      <c r="A66" s="82" t="inlineStr">
        <is>
          <t>라.</t>
        </is>
      </c>
      <c r="B66" s="66" t="inlineStr">
        <is>
          <t>공정관리 : 주간 · 월간 공사현황을 모아 공정보고서를 발주자에게 내고, 협력업체 공사현황을 수시로 점검하여 공정 지체가 없게 한다. 지체가 생기면 품질에 영향이 없는 범위에서 만회 대책을 세운다.</t>
        </is>
      </c>
    </row>
    <row r="67" ht="21" customHeight="1">
      <c r="A67" s="83" t="inlineStr">
        <is>
          <t>2.3.4  검사 및 시험관리</t>
        </is>
      </c>
    </row>
    <row r="68" ht="36" customHeight="1">
      <c r="A68" s="82" t="inlineStr">
        <is>
          <t>가.</t>
        </is>
      </c>
      <c r="B68" s="66" t="inlineStr">
        <is>
          <t>적용범위 : 공사 기간 동안 규정된 요건에 맞게 시설물을 완성하기 위한 검사 및 시험 관리에 적용한다.</t>
        </is>
      </c>
    </row>
    <row r="69" ht="36" customHeight="1">
      <c r="A69" s="82" t="inlineStr">
        <is>
          <t>나.</t>
        </is>
      </c>
      <c r="B69" s="66" t="inlineStr">
        <is>
          <t>일반사항 : 검사 · 시험 요원은 수행 전 장비의 검교정 상태를 확인하고, 마친 뒤 합부 판정과 서명을 적은 기록을 남긴다. 필요하면 외부 시험기관에 의뢰한다.</t>
        </is>
      </c>
    </row>
    <row r="70" ht="36" customHeight="1">
      <c r="A70" s="82" t="inlineStr">
        <is>
          <t>다.</t>
        </is>
      </c>
      <c r="B70" s="66" t="inlineStr">
        <is>
          <t>결과 입력 : 품질시험 및 검사를 마친 날부터 7일 이내에 결과와 실시대장 등 증빙자료를 건설공사 안전관리 종합정보망에 입력한다(「건설기술 진흥법」 제55조제3항).</t>
        </is>
      </c>
    </row>
    <row r="71" ht="36" customHeight="1">
      <c r="A71" s="82" t="inlineStr">
        <is>
          <t>라.</t>
        </is>
      </c>
      <c r="B71" s="66" t="inlineStr">
        <is>
          <t>검사 · 시험 계획 : 현장소장은 공정 · 도면 · 시방서에 따라 주요 공정의 검사 · 시험 계획(관리시험 항목, 공정별 검사점과 기준)을 세워 승인 후 관계자에게 배포한다.</t>
        </is>
      </c>
    </row>
    <row r="72" ht="36" customHeight="1">
      <c r="A72" s="82" t="inlineStr">
        <is>
          <t>마.</t>
        </is>
      </c>
      <c r="B72" s="66" t="inlineStr">
        <is>
          <t>장비 취급 : 검사 · 측정 · 시험 장비는 사용 전 검교정하고, 알맞은 환경에서 취급 · 보관한다.</t>
        </is>
      </c>
    </row>
    <row r="73" ht="29.65" customHeight="1">
      <c r="A73" s="85" t="inlineStr">
        <is>
          <t>※ 2.3.5 선정시험 · 2.3.6 관리시험 · 2.3.7 검사시험 계획은 «시험계획» 시트에 있습니다(설계물량을 적으면 계획 횟수가 셈해짐).</t>
        </is>
      </c>
    </row>
    <row r="75" ht="34" customHeight="1">
      <c r="A75" s="17" t="inlineStr">
        <is>
          <t>옛 법령 · 규격(건설기술관리법 · 공업진흥청 계량법 · KS A 9001)은 현행(건설기술 진흥법 · 공인 교정기관 · KS Q ISO 9001)으로 고쳤습니다.</t>
        </is>
      </c>
    </row>
  </sheetData>
  <mergeCells count="80">
    <mergeCell ref="I48:L48"/>
    <mergeCell ref="B49:H49"/>
    <mergeCell ref="B47:L47"/>
    <mergeCell ref="B55:H55"/>
    <mergeCell ref="B51:H51"/>
    <mergeCell ref="A26:L26"/>
    <mergeCell ref="A41:B41"/>
    <mergeCell ref="A23:L23"/>
    <mergeCell ref="B58:H58"/>
    <mergeCell ref="B52:H52"/>
    <mergeCell ref="B60:H60"/>
    <mergeCell ref="I58:L58"/>
    <mergeCell ref="I53:L53"/>
    <mergeCell ref="B64:L64"/>
    <mergeCell ref="B53:H53"/>
    <mergeCell ref="B63:L63"/>
    <mergeCell ref="A39:B39"/>
    <mergeCell ref="B35:L35"/>
    <mergeCell ref="I52:L52"/>
    <mergeCell ref="C39:L39"/>
    <mergeCell ref="B16:L16"/>
    <mergeCell ref="A75:L75"/>
    <mergeCell ref="B66:L66"/>
    <mergeCell ref="A3:L3"/>
    <mergeCell ref="C38:L38"/>
    <mergeCell ref="B27:L27"/>
    <mergeCell ref="B18:L18"/>
    <mergeCell ref="A12:L12"/>
    <mergeCell ref="A5:L5"/>
    <mergeCell ref="A32:L32"/>
    <mergeCell ref="B54:H54"/>
    <mergeCell ref="B56:H56"/>
    <mergeCell ref="B29:L29"/>
    <mergeCell ref="I57:L57"/>
    <mergeCell ref="B69:L69"/>
    <mergeCell ref="B37:L37"/>
    <mergeCell ref="I54:L54"/>
    <mergeCell ref="A67:L67"/>
    <mergeCell ref="A24:L24"/>
    <mergeCell ref="A73:L73"/>
    <mergeCell ref="I56:L56"/>
    <mergeCell ref="B57:H57"/>
    <mergeCell ref="B72:L72"/>
    <mergeCell ref="I59:L59"/>
    <mergeCell ref="B71:L71"/>
    <mergeCell ref="B43:L43"/>
    <mergeCell ref="I60:L60"/>
    <mergeCell ref="A42:L42"/>
    <mergeCell ref="B59:H59"/>
    <mergeCell ref="B17:L17"/>
    <mergeCell ref="A20:L20"/>
    <mergeCell ref="B44:L44"/>
    <mergeCell ref="A13:L13"/>
    <mergeCell ref="B34:L34"/>
    <mergeCell ref="B48:H48"/>
    <mergeCell ref="B28:L28"/>
    <mergeCell ref="C41:L41"/>
    <mergeCell ref="A38:B38"/>
    <mergeCell ref="A15:L15"/>
    <mergeCell ref="B30:L30"/>
    <mergeCell ref="A1:F1"/>
    <mergeCell ref="A61:L61"/>
    <mergeCell ref="A40:B40"/>
    <mergeCell ref="A7:L7"/>
    <mergeCell ref="I51:L51"/>
    <mergeCell ref="B46:L46"/>
    <mergeCell ref="I50:L50"/>
    <mergeCell ref="B50:H50"/>
    <mergeCell ref="B70:L70"/>
    <mergeCell ref="A33:L33"/>
    <mergeCell ref="I49:L49"/>
    <mergeCell ref="A62:L62"/>
    <mergeCell ref="G1:L1"/>
    <mergeCell ref="A9:L9"/>
    <mergeCell ref="B65:L65"/>
    <mergeCell ref="B68:L68"/>
    <mergeCell ref="C40:L40"/>
    <mergeCell ref="I55:L55"/>
    <mergeCell ref="B36:L36"/>
    <mergeCell ref="B45:L45"/>
  </mergeCells>
  <printOptions horizontalCentered="1"/>
  <pageMargins left="0.6" right="0.6" top="0.6" bottom="0.6" header="0.2" footer="0.2"/>
  <pageSetup orientation="portrait" paperSize="9" fitToHeight="0" fitToWidth="1"/>
  <rowBreaks count="3" manualBreakCount="3">
    <brk id="7" min="0" max="16383" man="1"/>
    <brk id="39" min="0" max="16383" man="1"/>
    <brk id="61" min="0" max="16383" man="1"/>
  </rowBreak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70"/>
  <sheetViews>
    <sheetView showGridLines="0" zoomScale="100" workbookViewId="0">
      <selection activeCell="A1" sqref="A1"/>
    </sheetView>
  </sheetViews>
  <sheetFormatPr baseColWidth="8" defaultRowHeight="15"/>
  <cols>
    <col width="8" customWidth="1" min="1" max="1"/>
    <col width="7.5" customWidth="1" min="2" max="2"/>
    <col width="13" customWidth="1" min="3" max="3"/>
    <col width="11" customWidth="1" min="4" max="4"/>
    <col width="6.5" customWidth="1" min="5" max="5"/>
    <col width="9" customWidth="1" min="6" max="6"/>
    <col width="9" customWidth="1" min="7" max="7"/>
    <col width="8" customWidth="1" min="8" max="8"/>
    <col width="9" customWidth="1" min="9" max="9"/>
  </cols>
  <sheetData>
    <row r="1" ht="20" customHeight="1">
      <c r="A1" s="1" t="inlineStr">
        <is>
          <t xml:space="preserve">  K-건설맵  |  k-conmap.com  무료 건설 서식</t>
        </is>
      </c>
      <c r="F1" s="2" t="inlineStr">
        <is>
          <t xml:space="preserve">← 이 1행을 지우고 쓰셔도 됩니다  </t>
        </is>
      </c>
    </row>
    <row r="2" ht="28" customHeight="1">
      <c r="A2" s="106" t="inlineStr">
        <is>
          <t>2.3.5 ~ 2.3.7   품질시험 계획 (선정 · 관리 · 검사시험)</t>
        </is>
      </c>
    </row>
    <row r="3" ht="16" customHeight="1">
      <c r="A3" s="17" t="inlineStr">
        <is>
          <t>※ 시험 빈도는 「건설공사 품질관리 업무지침」 [별표 2] 와 공사시방서에서 확인하여 적으세요. 계획 횟수 = 설계물량 ÷ 빈도 (올림).</t>
        </is>
      </c>
    </row>
    <row r="4" ht="24" customHeight="1">
      <c r="A4" s="5" t="inlineStr">
        <is>
          <t>2.3.5  선정시험 계획서</t>
        </is>
      </c>
    </row>
    <row r="5" ht="26" customHeight="1">
      <c r="A5" s="19" t="inlineStr">
        <is>
          <t>종  별</t>
        </is>
      </c>
      <c r="B5" s="19" t="inlineStr">
        <is>
          <t>구  분</t>
        </is>
      </c>
      <c r="C5" s="19" t="inlineStr">
        <is>
          <t>시 험 종 목</t>
        </is>
      </c>
      <c r="D5" s="19" t="inlineStr">
        <is>
          <t>시 험 방 법</t>
        </is>
      </c>
      <c r="E5" s="19" t="inlineStr">
        <is>
          <t>시 험 빈 도</t>
        </is>
      </c>
      <c r="F5" s="7" t="n"/>
      <c r="G5" s="19" t="inlineStr">
        <is>
          <t>설계물량</t>
        </is>
      </c>
      <c r="H5" s="19" t="inlineStr">
        <is>
          <t>계획 횟수</t>
        </is>
      </c>
      <c r="I5" s="19" t="inlineStr">
        <is>
          <t>비  고</t>
        </is>
      </c>
    </row>
    <row r="6" ht="21" customHeight="1">
      <c r="A6" s="110" t="inlineStr">
        <is>
          <t>토    공</t>
        </is>
      </c>
      <c r="B6" s="110" t="inlineStr">
        <is>
          <t>노    상</t>
        </is>
      </c>
      <c r="C6" s="108" t="inlineStr">
        <is>
          <t>흙의 입도</t>
        </is>
      </c>
      <c r="D6" s="110" t="inlineStr">
        <is>
          <t>KS F 2302</t>
        </is>
      </c>
      <c r="E6" s="113" t="n"/>
      <c r="F6" s="114" t="n"/>
      <c r="G6" s="113" t="n"/>
      <c r="H6" s="115">
        <f>IF(OR(N(E6)=0,N(G6)=0),"",ROUNDUP(G6/E6,0))</f>
        <v/>
      </c>
      <c r="I6" s="114" t="n"/>
    </row>
    <row r="7" ht="21" customHeight="1">
      <c r="A7" s="110" t="inlineStr">
        <is>
          <t>토    공</t>
        </is>
      </c>
      <c r="B7" s="110" t="inlineStr">
        <is>
          <t>노    상</t>
        </is>
      </c>
      <c r="C7" s="108" t="inlineStr">
        <is>
          <t>다    짐</t>
        </is>
      </c>
      <c r="D7" s="110" t="inlineStr">
        <is>
          <t>KS F 2312</t>
        </is>
      </c>
      <c r="E7" s="113" t="n"/>
      <c r="F7" s="114" t="n"/>
      <c r="G7" s="113" t="n"/>
      <c r="H7" s="115">
        <f>IF(OR(N(E7)=0,N(G7)=0),"",ROUNDUP(G7/E7,0))</f>
        <v/>
      </c>
      <c r="I7" s="114" t="n"/>
    </row>
    <row r="8" ht="21" customHeight="1">
      <c r="A8" s="110" t="inlineStr">
        <is>
          <t>토    공</t>
        </is>
      </c>
      <c r="B8" s="110" t="inlineStr">
        <is>
          <t>선 택 층</t>
        </is>
      </c>
      <c r="C8" s="108" t="inlineStr">
        <is>
          <t>체 가 름</t>
        </is>
      </c>
      <c r="D8" s="110" t="inlineStr">
        <is>
          <t>KS F 2502</t>
        </is>
      </c>
      <c r="E8" s="113" t="n"/>
      <c r="F8" s="114" t="n"/>
      <c r="G8" s="113" t="n"/>
      <c r="H8" s="115">
        <f>IF(OR(N(E8)=0,N(G8)=0),"",ROUNDUP(G8/E8,0))</f>
        <v/>
      </c>
      <c r="I8" s="114" t="n"/>
    </row>
    <row r="9" ht="21" customHeight="1">
      <c r="A9" s="110" t="inlineStr">
        <is>
          <t>토    공</t>
        </is>
      </c>
      <c r="B9" s="110" t="inlineStr">
        <is>
          <t>선 택 층</t>
        </is>
      </c>
      <c r="C9" s="108" t="inlineStr">
        <is>
          <t>밀도 및 흡수율</t>
        </is>
      </c>
      <c r="D9" s="110" t="inlineStr">
        <is>
          <t>KS F 2503 · 2504</t>
        </is>
      </c>
      <c r="E9" s="113" t="n"/>
      <c r="F9" s="114" t="n"/>
      <c r="G9" s="113" t="n"/>
      <c r="H9" s="115">
        <f>IF(OR(N(E9)=0,N(G9)=0),"",ROUNDUP(G9/E9,0))</f>
        <v/>
      </c>
      <c r="I9" s="114" t="n"/>
    </row>
    <row r="10" ht="21" customHeight="1">
      <c r="A10" s="110" t="inlineStr">
        <is>
          <t>토    공</t>
        </is>
      </c>
      <c r="B10" s="110" t="inlineStr">
        <is>
          <t>선 택 층</t>
        </is>
      </c>
      <c r="C10" s="108" t="inlineStr">
        <is>
          <t>마    모</t>
        </is>
      </c>
      <c r="D10" s="110" t="inlineStr">
        <is>
          <t>KS F 2508</t>
        </is>
      </c>
      <c r="E10" s="113" t="n"/>
      <c r="F10" s="114" t="n"/>
      <c r="G10" s="113" t="n"/>
      <c r="H10" s="115">
        <f>IF(OR(N(E10)=0,N(G10)=0),"",ROUNDUP(G10/E10,0))</f>
        <v/>
      </c>
      <c r="I10" s="114" t="n"/>
    </row>
    <row r="11" ht="21" customHeight="1">
      <c r="A11" s="110" t="inlineStr">
        <is>
          <t>토    공</t>
        </is>
      </c>
      <c r="B11" s="110" t="inlineStr">
        <is>
          <t>선 택 층</t>
        </is>
      </c>
      <c r="C11" s="108" t="inlineStr">
        <is>
          <t>0.08mm체 통과량</t>
        </is>
      </c>
      <c r="D11" s="110" t="inlineStr">
        <is>
          <t>KS F 2511</t>
        </is>
      </c>
      <c r="E11" s="113" t="n"/>
      <c r="F11" s="114" t="n"/>
      <c r="G11" s="113" t="n"/>
      <c r="H11" s="115">
        <f>IF(OR(N(E11)=0,N(G11)=0),"",ROUNDUP(G11/E11,0))</f>
        <v/>
      </c>
      <c r="I11" s="114" t="n"/>
    </row>
    <row r="12" ht="21" customHeight="1">
      <c r="A12" s="110" t="inlineStr">
        <is>
          <t>토    공</t>
        </is>
      </c>
      <c r="B12" s="110" t="inlineStr">
        <is>
          <t>선 택 층</t>
        </is>
      </c>
      <c r="C12" s="108" t="inlineStr">
        <is>
          <t>모래당량</t>
        </is>
      </c>
      <c r="D12" s="110" t="inlineStr">
        <is>
          <t>KS F 2340</t>
        </is>
      </c>
      <c r="E12" s="113" t="n"/>
      <c r="F12" s="114" t="n"/>
      <c r="G12" s="113" t="n"/>
      <c r="H12" s="115">
        <f>IF(OR(N(E12)=0,N(G12)=0),"",ROUNDUP(G12/E12,0))</f>
        <v/>
      </c>
      <c r="I12" s="114" t="n"/>
    </row>
    <row r="13" ht="21" customHeight="1">
      <c r="A13" s="110" t="inlineStr">
        <is>
          <t>토    공</t>
        </is>
      </c>
      <c r="B13" s="110" t="inlineStr">
        <is>
          <t>선 택 층</t>
        </is>
      </c>
      <c r="C13" s="108" t="inlineStr">
        <is>
          <t>다    짐</t>
        </is>
      </c>
      <c r="D13" s="110" t="inlineStr">
        <is>
          <t>KS F 2312</t>
        </is>
      </c>
      <c r="E13" s="113" t="n"/>
      <c r="F13" s="114" t="n"/>
      <c r="G13" s="113" t="n"/>
      <c r="H13" s="115">
        <f>IF(OR(N(E13)=0,N(G13)=0),"",ROUNDUP(G13/E13,0))</f>
        <v/>
      </c>
      <c r="I13" s="114" t="n"/>
    </row>
    <row r="14" ht="21" customHeight="1">
      <c r="A14" s="110" t="inlineStr">
        <is>
          <t>토    공</t>
        </is>
      </c>
      <c r="B14" s="110" t="inlineStr">
        <is>
          <t>보조기층</t>
        </is>
      </c>
      <c r="C14" s="108" t="inlineStr">
        <is>
          <t>체 가 름</t>
        </is>
      </c>
      <c r="D14" s="110" t="inlineStr">
        <is>
          <t>KS F 2502</t>
        </is>
      </c>
      <c r="E14" s="113" t="n"/>
      <c r="F14" s="114" t="n"/>
      <c r="G14" s="113" t="n"/>
      <c r="H14" s="115">
        <f>IF(OR(N(E14)=0,N(G14)=0),"",ROUNDUP(G14/E14,0))</f>
        <v/>
      </c>
      <c r="I14" s="114" t="n"/>
    </row>
    <row r="15" ht="21" customHeight="1">
      <c r="A15" s="110" t="inlineStr">
        <is>
          <t>토    공</t>
        </is>
      </c>
      <c r="B15" s="110" t="inlineStr">
        <is>
          <t>보조기층</t>
        </is>
      </c>
      <c r="C15" s="108" t="inlineStr">
        <is>
          <t>밀도 및 흡수율</t>
        </is>
      </c>
      <c r="D15" s="110" t="inlineStr">
        <is>
          <t>KS F 2503 · 2504</t>
        </is>
      </c>
      <c r="E15" s="113" t="n"/>
      <c r="F15" s="114" t="n"/>
      <c r="G15" s="113" t="n"/>
      <c r="H15" s="115">
        <f>IF(OR(N(E15)=0,N(G15)=0),"",ROUNDUP(G15/E15,0))</f>
        <v/>
      </c>
      <c r="I15" s="114" t="n"/>
    </row>
    <row r="16" ht="21" customHeight="1">
      <c r="A16" s="110" t="inlineStr">
        <is>
          <t>토    공</t>
        </is>
      </c>
      <c r="B16" s="110" t="inlineStr">
        <is>
          <t>보조기층</t>
        </is>
      </c>
      <c r="C16" s="108" t="inlineStr">
        <is>
          <t>마    모</t>
        </is>
      </c>
      <c r="D16" s="110" t="inlineStr">
        <is>
          <t>KS F 2508</t>
        </is>
      </c>
      <c r="E16" s="113" t="n"/>
      <c r="F16" s="114" t="n"/>
      <c r="G16" s="113" t="n"/>
      <c r="H16" s="115">
        <f>IF(OR(N(E16)=0,N(G16)=0),"",ROUNDUP(G16/E16,0))</f>
        <v/>
      </c>
      <c r="I16" s="114" t="n"/>
    </row>
    <row r="17" ht="21" customHeight="1">
      <c r="A17" s="110" t="inlineStr">
        <is>
          <t>토    공</t>
        </is>
      </c>
      <c r="B17" s="110" t="inlineStr">
        <is>
          <t>보조기층</t>
        </is>
      </c>
      <c r="C17" s="108" t="inlineStr">
        <is>
          <t>0.08mm체 통과량</t>
        </is>
      </c>
      <c r="D17" s="110" t="inlineStr">
        <is>
          <t>KS F 2511</t>
        </is>
      </c>
      <c r="E17" s="113" t="n"/>
      <c r="F17" s="114" t="n"/>
      <c r="G17" s="113" t="n"/>
      <c r="H17" s="115">
        <f>IF(OR(N(E17)=0,N(G17)=0),"",ROUNDUP(G17/E17,0))</f>
        <v/>
      </c>
      <c r="I17" s="114" t="n"/>
    </row>
    <row r="18" ht="21" customHeight="1">
      <c r="A18" s="110" t="inlineStr">
        <is>
          <t>토    공</t>
        </is>
      </c>
      <c r="B18" s="110" t="inlineStr">
        <is>
          <t>보조기층</t>
        </is>
      </c>
      <c r="C18" s="108" t="inlineStr">
        <is>
          <t>모래당량</t>
        </is>
      </c>
      <c r="D18" s="110" t="inlineStr">
        <is>
          <t>KS F 2340</t>
        </is>
      </c>
      <c r="E18" s="113" t="n"/>
      <c r="F18" s="114" t="n"/>
      <c r="G18" s="113" t="n"/>
      <c r="H18" s="115">
        <f>IF(OR(N(E18)=0,N(G18)=0),"",ROUNDUP(G18/E18,0))</f>
        <v/>
      </c>
      <c r="I18" s="114" t="n"/>
    </row>
    <row r="19" ht="21" customHeight="1">
      <c r="A19" s="110" t="inlineStr">
        <is>
          <t>토    공</t>
        </is>
      </c>
      <c r="B19" s="110" t="inlineStr">
        <is>
          <t>보조기층</t>
        </is>
      </c>
      <c r="C19" s="108" t="inlineStr">
        <is>
          <t>다    짐</t>
        </is>
      </c>
      <c r="D19" s="110" t="inlineStr">
        <is>
          <t>KS F 2312</t>
        </is>
      </c>
      <c r="E19" s="113" t="n"/>
      <c r="F19" s="114" t="n"/>
      <c r="G19" s="113" t="n"/>
      <c r="H19" s="115">
        <f>IF(OR(N(E19)=0,N(G19)=0),"",ROUNDUP(G19/E19,0))</f>
        <v/>
      </c>
      <c r="I19" s="114" t="n"/>
    </row>
    <row r="20" ht="21" customHeight="1">
      <c r="A20" s="110" t="n"/>
      <c r="B20" s="110" t="n"/>
      <c r="C20" s="108" t="n"/>
      <c r="D20" s="110" t="n"/>
      <c r="E20" s="113" t="n"/>
      <c r="F20" s="114" t="n"/>
      <c r="G20" s="113" t="n"/>
      <c r="H20" s="115">
        <f>IF(OR(N(E20)=0,N(G20)=0),"",ROUNDUP(G20/E20,0))</f>
        <v/>
      </c>
      <c r="I20" s="114" t="n"/>
    </row>
    <row r="21" ht="21" customHeight="1">
      <c r="A21" s="110" t="n"/>
      <c r="B21" s="110" t="n"/>
      <c r="C21" s="108" t="n"/>
      <c r="D21" s="110" t="n"/>
      <c r="E21" s="113" t="n"/>
      <c r="F21" s="114" t="n"/>
      <c r="G21" s="113" t="n"/>
      <c r="H21" s="115">
        <f>IF(OR(N(E21)=0,N(G21)=0),"",ROUNDUP(G21/E21,0))</f>
        <v/>
      </c>
      <c r="I21" s="114" t="n"/>
    </row>
    <row r="22" ht="22" customHeight="1">
      <c r="A22" s="97" t="inlineStr">
        <is>
          <t>계 (계획 횟수 합)</t>
        </is>
      </c>
      <c r="B22" s="7" t="n"/>
      <c r="C22" s="7" t="n"/>
      <c r="D22" s="7" t="n"/>
      <c r="E22" s="7" t="n"/>
      <c r="F22" s="7" t="n"/>
      <c r="G22" s="7" t="n"/>
      <c r="H22" s="116">
        <f>IF(SUM(H6:H21)=0,"",SUM(H6:H21))</f>
        <v/>
      </c>
      <c r="I22" s="97" t="inlineStr"/>
    </row>
    <row r="23" ht="6" customHeight="1"/>
    <row r="24" ht="24" customHeight="1">
      <c r="A24" s="5" t="inlineStr">
        <is>
          <t>2.3.6  관리시험 계획서</t>
        </is>
      </c>
    </row>
    <row r="25" ht="26" customHeight="1">
      <c r="A25" s="19" t="inlineStr">
        <is>
          <t>종  별</t>
        </is>
      </c>
      <c r="B25" s="19" t="inlineStr">
        <is>
          <t>구  분</t>
        </is>
      </c>
      <c r="C25" s="19" t="inlineStr">
        <is>
          <t>시 험 종 목</t>
        </is>
      </c>
      <c r="D25" s="19" t="inlineStr">
        <is>
          <t>시 험 방 법</t>
        </is>
      </c>
      <c r="E25" s="19" t="inlineStr">
        <is>
          <t>시 험 빈 도</t>
        </is>
      </c>
      <c r="F25" s="7" t="n"/>
      <c r="G25" s="19" t="inlineStr">
        <is>
          <t>설계물량</t>
        </is>
      </c>
      <c r="H25" s="19" t="inlineStr">
        <is>
          <t>계획 횟수</t>
        </is>
      </c>
      <c r="I25" s="19" t="inlineStr">
        <is>
          <t>비  고</t>
        </is>
      </c>
    </row>
    <row r="26" ht="21" customHeight="1">
      <c r="A26" s="110" t="inlineStr">
        <is>
          <t>토    공</t>
        </is>
      </c>
      <c r="B26" s="110" t="inlineStr">
        <is>
          <t>노    상</t>
        </is>
      </c>
      <c r="C26" s="108" t="inlineStr">
        <is>
          <t>다    짐</t>
        </is>
      </c>
      <c r="D26" s="110" t="inlineStr">
        <is>
          <t>KS F 2312</t>
        </is>
      </c>
      <c r="E26" s="113" t="n"/>
      <c r="F26" s="114" t="n"/>
      <c r="G26" s="113" t="n"/>
      <c r="H26" s="115">
        <f>IF(OR(N(E26)=0,N(G26)=0),"",ROUNDUP(G26/E26,0))</f>
        <v/>
      </c>
      <c r="I26" s="114" t="n"/>
    </row>
    <row r="27" ht="21" customHeight="1">
      <c r="A27" s="110" t="inlineStr">
        <is>
          <t>토    공</t>
        </is>
      </c>
      <c r="B27" s="110" t="inlineStr">
        <is>
          <t>노    상</t>
        </is>
      </c>
      <c r="C27" s="108" t="inlineStr">
        <is>
          <t>현장밀도</t>
        </is>
      </c>
      <c r="D27" s="110" t="inlineStr">
        <is>
          <t>KS F 2311</t>
        </is>
      </c>
      <c r="E27" s="113" t="n"/>
      <c r="F27" s="114" t="n"/>
      <c r="G27" s="113" t="n"/>
      <c r="H27" s="115">
        <f>IF(OR(N(E27)=0,N(G27)=0),"",ROUNDUP(G27/E27,0))</f>
        <v/>
      </c>
      <c r="I27" s="114" t="n"/>
    </row>
    <row r="28" ht="21" customHeight="1">
      <c r="A28" s="110" t="inlineStr">
        <is>
          <t>토    공</t>
        </is>
      </c>
      <c r="B28" s="110" t="inlineStr">
        <is>
          <t>선 택 층</t>
        </is>
      </c>
      <c r="C28" s="108" t="inlineStr">
        <is>
          <t>함 수 비</t>
        </is>
      </c>
      <c r="D28" s="110" t="inlineStr">
        <is>
          <t>KS F 2306</t>
        </is>
      </c>
      <c r="E28" s="113" t="n"/>
      <c r="F28" s="114" t="n"/>
      <c r="G28" s="113" t="n"/>
      <c r="H28" s="115">
        <f>IF(OR(N(E28)=0,N(G28)=0),"",ROUNDUP(G28/E28,0))</f>
        <v/>
      </c>
      <c r="I28" s="114" t="n"/>
    </row>
    <row r="29" ht="21" customHeight="1">
      <c r="A29" s="110" t="inlineStr">
        <is>
          <t>토    공</t>
        </is>
      </c>
      <c r="B29" s="110" t="inlineStr">
        <is>
          <t>선 택 층</t>
        </is>
      </c>
      <c r="C29" s="108" t="inlineStr">
        <is>
          <t>0.08mm체 통과량</t>
        </is>
      </c>
      <c r="D29" s="110" t="inlineStr">
        <is>
          <t>KS F 2511</t>
        </is>
      </c>
      <c r="E29" s="113" t="n"/>
      <c r="F29" s="114" t="n"/>
      <c r="G29" s="113" t="n"/>
      <c r="H29" s="115">
        <f>IF(OR(N(E29)=0,N(G29)=0),"",ROUNDUP(G29/E29,0))</f>
        <v/>
      </c>
      <c r="I29" s="114" t="n"/>
    </row>
    <row r="30" ht="21" customHeight="1">
      <c r="A30" s="110" t="inlineStr">
        <is>
          <t>토    공</t>
        </is>
      </c>
      <c r="B30" s="110" t="inlineStr">
        <is>
          <t>선 택 층</t>
        </is>
      </c>
      <c r="C30" s="108" t="inlineStr">
        <is>
          <t>현장밀도</t>
        </is>
      </c>
      <c r="D30" s="110" t="inlineStr">
        <is>
          <t>KS F 2311</t>
        </is>
      </c>
      <c r="E30" s="113" t="n"/>
      <c r="F30" s="114" t="n"/>
      <c r="G30" s="113" t="n"/>
      <c r="H30" s="115">
        <f>IF(OR(N(E30)=0,N(G30)=0),"",ROUNDUP(G30/E30,0))</f>
        <v/>
      </c>
      <c r="I30" s="114" t="n"/>
    </row>
    <row r="31" ht="21" customHeight="1">
      <c r="A31" s="110" t="inlineStr">
        <is>
          <t>토    공</t>
        </is>
      </c>
      <c r="B31" s="110" t="inlineStr">
        <is>
          <t>보조기층</t>
        </is>
      </c>
      <c r="C31" s="108" t="inlineStr">
        <is>
          <t>함 수 비</t>
        </is>
      </c>
      <c r="D31" s="110" t="inlineStr">
        <is>
          <t>KS F 2306</t>
        </is>
      </c>
      <c r="E31" s="113" t="n"/>
      <c r="F31" s="114" t="n"/>
      <c r="G31" s="113" t="n"/>
      <c r="H31" s="115">
        <f>IF(OR(N(E31)=0,N(G31)=0),"",ROUNDUP(G31/E31,0))</f>
        <v/>
      </c>
      <c r="I31" s="114" t="n"/>
    </row>
    <row r="32" ht="21" customHeight="1">
      <c r="A32" s="110" t="inlineStr">
        <is>
          <t>토    공</t>
        </is>
      </c>
      <c r="B32" s="110" t="inlineStr">
        <is>
          <t>보조기층</t>
        </is>
      </c>
      <c r="C32" s="108" t="inlineStr">
        <is>
          <t>0.08mm체 통과량</t>
        </is>
      </c>
      <c r="D32" s="110" t="inlineStr">
        <is>
          <t>KS F 2511</t>
        </is>
      </c>
      <c r="E32" s="113" t="n"/>
      <c r="F32" s="114" t="n"/>
      <c r="G32" s="113" t="n"/>
      <c r="H32" s="115">
        <f>IF(OR(N(E32)=0,N(G32)=0),"",ROUNDUP(G32/E32,0))</f>
        <v/>
      </c>
      <c r="I32" s="114" t="n"/>
    </row>
    <row r="33" ht="21" customHeight="1">
      <c r="A33" s="110" t="inlineStr">
        <is>
          <t>토    공</t>
        </is>
      </c>
      <c r="B33" s="110" t="inlineStr">
        <is>
          <t>보조기층</t>
        </is>
      </c>
      <c r="C33" s="108" t="inlineStr">
        <is>
          <t>현장밀도</t>
        </is>
      </c>
      <c r="D33" s="110" t="inlineStr">
        <is>
          <t>KS F 2311</t>
        </is>
      </c>
      <c r="E33" s="113" t="n"/>
      <c r="F33" s="114" t="n"/>
      <c r="G33" s="113" t="n"/>
      <c r="H33" s="115">
        <f>IF(OR(N(E33)=0,N(G33)=0),"",ROUNDUP(G33/E33,0))</f>
        <v/>
      </c>
      <c r="I33" s="114" t="n"/>
    </row>
    <row r="34" ht="21" customHeight="1">
      <c r="A34" s="110" t="inlineStr">
        <is>
          <t>콘크리트</t>
        </is>
      </c>
      <c r="B34" s="110" t="inlineStr">
        <is>
          <t>경화 콘크리트</t>
        </is>
      </c>
      <c r="C34" s="108" t="inlineStr">
        <is>
          <t>압축강도</t>
        </is>
      </c>
      <c r="D34" s="110" t="inlineStr">
        <is>
          <t>KS F 2405</t>
        </is>
      </c>
      <c r="E34" s="113" t="n"/>
      <c r="F34" s="114" t="n"/>
      <c r="G34" s="113" t="n"/>
      <c r="H34" s="115">
        <f>IF(OR(N(E34)=0,N(G34)=0),"",ROUNDUP(G34/E34,0))</f>
        <v/>
      </c>
      <c r="I34" s="114" t="n"/>
    </row>
    <row r="35" ht="21" customHeight="1">
      <c r="A35" s="110" t="inlineStr">
        <is>
          <t>아스팔트</t>
        </is>
      </c>
      <c r="B35" s="110" t="inlineStr">
        <is>
          <t>표    층</t>
        </is>
      </c>
      <c r="C35" s="108" t="inlineStr">
        <is>
          <t>마샬 안정도</t>
        </is>
      </c>
      <c r="D35" s="110" t="n"/>
      <c r="E35" s="113" t="n"/>
      <c r="F35" s="114" t="n"/>
      <c r="G35" s="113" t="n"/>
      <c r="H35" s="115">
        <f>IF(OR(N(E35)=0,N(G35)=0),"",ROUNDUP(G35/E35,0))</f>
        <v/>
      </c>
      <c r="I35" s="114" t="n"/>
    </row>
    <row r="36" ht="21" customHeight="1">
      <c r="A36" s="110" t="inlineStr">
        <is>
          <t>아스팔트</t>
        </is>
      </c>
      <c r="B36" s="110" t="inlineStr">
        <is>
          <t>표    층</t>
        </is>
      </c>
      <c r="C36" s="108" t="inlineStr">
        <is>
          <t>아스팔트 함량</t>
        </is>
      </c>
      <c r="D36" s="110" t="n"/>
      <c r="E36" s="113" t="n"/>
      <c r="F36" s="114" t="n"/>
      <c r="G36" s="113" t="n"/>
      <c r="H36" s="115">
        <f>IF(OR(N(E36)=0,N(G36)=0),"",ROUNDUP(G36/E36,0))</f>
        <v/>
      </c>
      <c r="I36" s="114" t="n"/>
    </row>
    <row r="37" ht="21" customHeight="1">
      <c r="A37" s="110" t="inlineStr">
        <is>
          <t>아스팔트</t>
        </is>
      </c>
      <c r="B37" s="110" t="inlineStr">
        <is>
          <t>표    층</t>
        </is>
      </c>
      <c r="C37" s="108" t="inlineStr">
        <is>
          <t>추출 골재 체가름</t>
        </is>
      </c>
      <c r="D37" s="110" t="n"/>
      <c r="E37" s="113" t="n"/>
      <c r="F37" s="114" t="n"/>
      <c r="G37" s="113" t="n"/>
      <c r="H37" s="115">
        <f>IF(OR(N(E37)=0,N(G37)=0),"",ROUNDUP(G37/E37,0))</f>
        <v/>
      </c>
      <c r="I37" s="114" t="n"/>
    </row>
    <row r="38" ht="21" customHeight="1">
      <c r="A38" s="110" t="inlineStr">
        <is>
          <t>아스팔트</t>
        </is>
      </c>
      <c r="B38" s="110" t="inlineStr">
        <is>
          <t>표    층</t>
        </is>
      </c>
      <c r="C38" s="108" t="inlineStr">
        <is>
          <t>밀    도</t>
        </is>
      </c>
      <c r="D38" s="110" t="n"/>
      <c r="E38" s="113" t="n"/>
      <c r="F38" s="114" t="n"/>
      <c r="G38" s="113" t="n"/>
      <c r="H38" s="115">
        <f>IF(OR(N(E38)=0,N(G38)=0),"",ROUNDUP(G38/E38,0))</f>
        <v/>
      </c>
      <c r="I38" s="114" t="n"/>
    </row>
    <row r="39" ht="21" customHeight="1">
      <c r="A39" s="110" t="inlineStr">
        <is>
          <t>아스팔트</t>
        </is>
      </c>
      <c r="B39" s="110" t="inlineStr">
        <is>
          <t>표    층</t>
        </is>
      </c>
      <c r="C39" s="108" t="inlineStr">
        <is>
          <t>코어 채취</t>
        </is>
      </c>
      <c r="D39" s="110" t="n"/>
      <c r="E39" s="113" t="n"/>
      <c r="F39" s="114" t="n"/>
      <c r="G39" s="113" t="n"/>
      <c r="H39" s="115">
        <f>IF(OR(N(E39)=0,N(G39)=0),"",ROUNDUP(G39/E39,0))</f>
        <v/>
      </c>
      <c r="I39" s="114" t="n"/>
    </row>
    <row r="40" ht="21" customHeight="1">
      <c r="A40" s="110" t="inlineStr">
        <is>
          <t>아스팔트</t>
        </is>
      </c>
      <c r="B40" s="110" t="inlineStr">
        <is>
          <t>기    층</t>
        </is>
      </c>
      <c r="C40" s="108" t="inlineStr">
        <is>
          <t>마샬 안정도</t>
        </is>
      </c>
      <c r="D40" s="110" t="n"/>
      <c r="E40" s="113" t="n"/>
      <c r="F40" s="114" t="n"/>
      <c r="G40" s="113" t="n"/>
      <c r="H40" s="115">
        <f>IF(OR(N(E40)=0,N(G40)=0),"",ROUNDUP(G40/E40,0))</f>
        <v/>
      </c>
      <c r="I40" s="114" t="n"/>
    </row>
    <row r="41" ht="21" customHeight="1">
      <c r="A41" s="110" t="inlineStr">
        <is>
          <t>아스팔트</t>
        </is>
      </c>
      <c r="B41" s="110" t="inlineStr">
        <is>
          <t>기    층</t>
        </is>
      </c>
      <c r="C41" s="108" t="inlineStr">
        <is>
          <t>아스팔트 함량</t>
        </is>
      </c>
      <c r="D41" s="110" t="n"/>
      <c r="E41" s="113" t="n"/>
      <c r="F41" s="114" t="n"/>
      <c r="G41" s="113" t="n"/>
      <c r="H41" s="115">
        <f>IF(OR(N(E41)=0,N(G41)=0),"",ROUNDUP(G41/E41,0))</f>
        <v/>
      </c>
      <c r="I41" s="114" t="n"/>
    </row>
    <row r="42" ht="21" customHeight="1">
      <c r="A42" s="110" t="inlineStr">
        <is>
          <t>아스팔트</t>
        </is>
      </c>
      <c r="B42" s="110" t="inlineStr">
        <is>
          <t>기    층</t>
        </is>
      </c>
      <c r="C42" s="108" t="inlineStr">
        <is>
          <t>추출 골재 체가름</t>
        </is>
      </c>
      <c r="D42" s="110" t="n"/>
      <c r="E42" s="113" t="n"/>
      <c r="F42" s="114" t="n"/>
      <c r="G42" s="113" t="n"/>
      <c r="H42" s="115">
        <f>IF(OR(N(E42)=0,N(G42)=0),"",ROUNDUP(G42/E42,0))</f>
        <v/>
      </c>
      <c r="I42" s="114" t="n"/>
    </row>
    <row r="43" ht="21" customHeight="1">
      <c r="A43" s="110" t="inlineStr">
        <is>
          <t>아스팔트</t>
        </is>
      </c>
      <c r="B43" s="110" t="inlineStr">
        <is>
          <t>기    층</t>
        </is>
      </c>
      <c r="C43" s="108" t="inlineStr">
        <is>
          <t>밀    도</t>
        </is>
      </c>
      <c r="D43" s="110" t="n"/>
      <c r="E43" s="113" t="n"/>
      <c r="F43" s="114" t="n"/>
      <c r="G43" s="113" t="n"/>
      <c r="H43" s="115">
        <f>IF(OR(N(E43)=0,N(G43)=0),"",ROUNDUP(G43/E43,0))</f>
        <v/>
      </c>
      <c r="I43" s="114" t="n"/>
    </row>
    <row r="44" ht="21" customHeight="1">
      <c r="A44" s="110" t="inlineStr">
        <is>
          <t>아스팔트</t>
        </is>
      </c>
      <c r="B44" s="110" t="inlineStr">
        <is>
          <t>기    층</t>
        </is>
      </c>
      <c r="C44" s="108" t="inlineStr">
        <is>
          <t>코어 채취</t>
        </is>
      </c>
      <c r="D44" s="110" t="n"/>
      <c r="E44" s="113" t="n"/>
      <c r="F44" s="114" t="n"/>
      <c r="G44" s="113" t="n"/>
      <c r="H44" s="115">
        <f>IF(OR(N(E44)=0,N(G44)=0),"",ROUNDUP(G44/E44,0))</f>
        <v/>
      </c>
      <c r="I44" s="114" t="n"/>
    </row>
    <row r="45" ht="21" customHeight="1">
      <c r="A45" s="110" t="n"/>
      <c r="B45" s="110" t="n"/>
      <c r="C45" s="108" t="n"/>
      <c r="D45" s="110" t="n"/>
      <c r="E45" s="113" t="n"/>
      <c r="F45" s="114" t="n"/>
      <c r="G45" s="113" t="n"/>
      <c r="H45" s="115">
        <f>IF(OR(N(E45)=0,N(G45)=0),"",ROUNDUP(G45/E45,0))</f>
        <v/>
      </c>
      <c r="I45" s="114" t="n"/>
    </row>
    <row r="46" ht="21" customHeight="1">
      <c r="A46" s="110" t="n"/>
      <c r="B46" s="110" t="n"/>
      <c r="C46" s="108" t="n"/>
      <c r="D46" s="110" t="n"/>
      <c r="E46" s="113" t="n"/>
      <c r="F46" s="114" t="n"/>
      <c r="G46" s="113" t="n"/>
      <c r="H46" s="115">
        <f>IF(OR(N(E46)=0,N(G46)=0),"",ROUNDUP(G46/E46,0))</f>
        <v/>
      </c>
      <c r="I46" s="114" t="n"/>
    </row>
    <row r="47" ht="22" customHeight="1">
      <c r="A47" s="97" t="inlineStr">
        <is>
          <t>계 (계획 횟수 합)</t>
        </is>
      </c>
      <c r="B47" s="7" t="n"/>
      <c r="C47" s="7" t="n"/>
      <c r="D47" s="7" t="n"/>
      <c r="E47" s="7" t="n"/>
      <c r="F47" s="7" t="n"/>
      <c r="G47" s="7" t="n"/>
      <c r="H47" s="116">
        <f>IF(SUM(H26:H46)=0,"",SUM(H26:H46))</f>
        <v/>
      </c>
      <c r="I47" s="97" t="inlineStr"/>
    </row>
    <row r="48" ht="6" customHeight="1"/>
    <row r="49" ht="24" customHeight="1">
      <c r="A49" s="5" t="inlineStr">
        <is>
          <t>2.3.7  검사시험 계획서</t>
        </is>
      </c>
    </row>
    <row r="50" ht="26" customHeight="1">
      <c r="A50" s="19" t="inlineStr">
        <is>
          <t>종  별</t>
        </is>
      </c>
      <c r="B50" s="19" t="inlineStr">
        <is>
          <t>구  분</t>
        </is>
      </c>
      <c r="C50" s="19" t="inlineStr">
        <is>
          <t>시 험 종 목</t>
        </is>
      </c>
      <c r="D50" s="19" t="inlineStr">
        <is>
          <t>시 험 방 법</t>
        </is>
      </c>
      <c r="E50" s="19" t="inlineStr">
        <is>
          <t>시 험 빈 도</t>
        </is>
      </c>
      <c r="F50" s="7" t="n"/>
      <c r="G50" s="19" t="inlineStr">
        <is>
          <t>설계물량</t>
        </is>
      </c>
      <c r="H50" s="19" t="inlineStr">
        <is>
          <t>계획 횟수</t>
        </is>
      </c>
      <c r="I50" s="19" t="inlineStr">
        <is>
          <t>비  고</t>
        </is>
      </c>
    </row>
    <row r="51" ht="21" customHeight="1">
      <c r="A51" s="110" t="inlineStr">
        <is>
          <t>토    공</t>
        </is>
      </c>
      <c r="B51" s="110" t="inlineStr">
        <is>
          <t>노    상</t>
        </is>
      </c>
      <c r="C51" s="108" t="inlineStr">
        <is>
          <t>현장밀도</t>
        </is>
      </c>
      <c r="D51" s="110" t="inlineStr">
        <is>
          <t>KS F 2311</t>
        </is>
      </c>
      <c r="E51" s="113" t="n"/>
      <c r="F51" s="114" t="n"/>
      <c r="G51" s="113" t="n"/>
      <c r="H51" s="115">
        <f>IF(OR(N(E51)=0,N(G51)=0),"",ROUNDUP(G51/E51,0))</f>
        <v/>
      </c>
      <c r="I51" s="114" t="n"/>
    </row>
    <row r="52" ht="21" customHeight="1">
      <c r="A52" s="110" t="inlineStr">
        <is>
          <t>토    공</t>
        </is>
      </c>
      <c r="B52" s="110" t="inlineStr">
        <is>
          <t>보조기층</t>
        </is>
      </c>
      <c r="C52" s="108" t="inlineStr">
        <is>
          <t>현장밀도</t>
        </is>
      </c>
      <c r="D52" s="110" t="inlineStr">
        <is>
          <t>KS F 2311</t>
        </is>
      </c>
      <c r="E52" s="113" t="n"/>
      <c r="F52" s="114" t="n"/>
      <c r="G52" s="113" t="n"/>
      <c r="H52" s="115">
        <f>IF(OR(N(E52)=0,N(G52)=0),"",ROUNDUP(G52/E52,0))</f>
        <v/>
      </c>
      <c r="I52" s="114" t="n"/>
    </row>
    <row r="53" ht="21" customHeight="1">
      <c r="A53" s="110" t="inlineStr">
        <is>
          <t>토    공</t>
        </is>
      </c>
      <c r="B53" s="110" t="inlineStr">
        <is>
          <t>선 택 층</t>
        </is>
      </c>
      <c r="C53" s="108" t="inlineStr">
        <is>
          <t>현장밀도</t>
        </is>
      </c>
      <c r="D53" s="110" t="inlineStr">
        <is>
          <t>KS F 2311</t>
        </is>
      </c>
      <c r="E53" s="113" t="n"/>
      <c r="F53" s="114" t="n"/>
      <c r="G53" s="113" t="n"/>
      <c r="H53" s="115">
        <f>IF(OR(N(E53)=0,N(G53)=0),"",ROUNDUP(G53/E53,0))</f>
        <v/>
      </c>
      <c r="I53" s="114" t="n"/>
    </row>
    <row r="54" ht="21" customHeight="1">
      <c r="A54" s="110" t="inlineStr">
        <is>
          <t>아스팔트</t>
        </is>
      </c>
      <c r="B54" s="110" t="inlineStr">
        <is>
          <t>표    층</t>
        </is>
      </c>
      <c r="C54" s="108" t="inlineStr">
        <is>
          <t>마샬 안정도</t>
        </is>
      </c>
      <c r="D54" s="110" t="n"/>
      <c r="E54" s="113" t="n"/>
      <c r="F54" s="114" t="n"/>
      <c r="G54" s="113" t="n"/>
      <c r="H54" s="115">
        <f>IF(OR(N(E54)=0,N(G54)=0),"",ROUNDUP(G54/E54,0))</f>
        <v/>
      </c>
      <c r="I54" s="114" t="n"/>
    </row>
    <row r="55" ht="21" customHeight="1">
      <c r="A55" s="110" t="inlineStr">
        <is>
          <t>아스팔트</t>
        </is>
      </c>
      <c r="B55" s="110" t="inlineStr">
        <is>
          <t>표    층</t>
        </is>
      </c>
      <c r="C55" s="108" t="inlineStr">
        <is>
          <t>아스팔트 함량</t>
        </is>
      </c>
      <c r="D55" s="110" t="n"/>
      <c r="E55" s="113" t="n"/>
      <c r="F55" s="114" t="n"/>
      <c r="G55" s="113" t="n"/>
      <c r="H55" s="115">
        <f>IF(OR(N(E55)=0,N(G55)=0),"",ROUNDUP(G55/E55,0))</f>
        <v/>
      </c>
      <c r="I55" s="114" t="n"/>
    </row>
    <row r="56" ht="21" customHeight="1">
      <c r="A56" s="110" t="inlineStr">
        <is>
          <t>아스팔트</t>
        </is>
      </c>
      <c r="B56" s="110" t="inlineStr">
        <is>
          <t>표    층</t>
        </is>
      </c>
      <c r="C56" s="108" t="inlineStr">
        <is>
          <t>추출 골재 체가름</t>
        </is>
      </c>
      <c r="D56" s="110" t="n"/>
      <c r="E56" s="113" t="n"/>
      <c r="F56" s="114" t="n"/>
      <c r="G56" s="113" t="n"/>
      <c r="H56" s="115">
        <f>IF(OR(N(E56)=0,N(G56)=0),"",ROUNDUP(G56/E56,0))</f>
        <v/>
      </c>
      <c r="I56" s="114" t="n"/>
    </row>
    <row r="57" ht="21" customHeight="1">
      <c r="A57" s="110" t="inlineStr">
        <is>
          <t>아스팔트</t>
        </is>
      </c>
      <c r="B57" s="110" t="inlineStr">
        <is>
          <t>표    층</t>
        </is>
      </c>
      <c r="C57" s="108" t="inlineStr">
        <is>
          <t>밀    도</t>
        </is>
      </c>
      <c r="D57" s="110" t="n"/>
      <c r="E57" s="113" t="n"/>
      <c r="F57" s="114" t="n"/>
      <c r="G57" s="113" t="n"/>
      <c r="H57" s="115">
        <f>IF(OR(N(E57)=0,N(G57)=0),"",ROUNDUP(G57/E57,0))</f>
        <v/>
      </c>
      <c r="I57" s="114" t="n"/>
    </row>
    <row r="58" ht="21" customHeight="1">
      <c r="A58" s="110" t="inlineStr">
        <is>
          <t>아스팔트</t>
        </is>
      </c>
      <c r="B58" s="110" t="inlineStr">
        <is>
          <t>표    층</t>
        </is>
      </c>
      <c r="C58" s="108" t="inlineStr">
        <is>
          <t>코어 채취</t>
        </is>
      </c>
      <c r="D58" s="110" t="n"/>
      <c r="E58" s="113" t="n"/>
      <c r="F58" s="114" t="n"/>
      <c r="G58" s="113" t="n"/>
      <c r="H58" s="115">
        <f>IF(OR(N(E58)=0,N(G58)=0),"",ROUNDUP(G58/E58,0))</f>
        <v/>
      </c>
      <c r="I58" s="114" t="n"/>
    </row>
    <row r="59" ht="21" customHeight="1">
      <c r="A59" s="110" t="inlineStr">
        <is>
          <t>아스팔트</t>
        </is>
      </c>
      <c r="B59" s="110" t="inlineStr">
        <is>
          <t>기    층</t>
        </is>
      </c>
      <c r="C59" s="108" t="inlineStr">
        <is>
          <t>마샬 안정도</t>
        </is>
      </c>
      <c r="D59" s="110" t="n"/>
      <c r="E59" s="113" t="n"/>
      <c r="F59" s="114" t="n"/>
      <c r="G59" s="113" t="n"/>
      <c r="H59" s="115">
        <f>IF(OR(N(E59)=0,N(G59)=0),"",ROUNDUP(G59/E59,0))</f>
        <v/>
      </c>
      <c r="I59" s="114" t="n"/>
    </row>
    <row r="60" ht="21" customHeight="1">
      <c r="A60" s="110" t="inlineStr">
        <is>
          <t>아스팔트</t>
        </is>
      </c>
      <c r="B60" s="110" t="inlineStr">
        <is>
          <t>기    층</t>
        </is>
      </c>
      <c r="C60" s="108" t="inlineStr">
        <is>
          <t>아스팔트 함량</t>
        </is>
      </c>
      <c r="D60" s="110" t="n"/>
      <c r="E60" s="113" t="n"/>
      <c r="F60" s="114" t="n"/>
      <c r="G60" s="113" t="n"/>
      <c r="H60" s="115">
        <f>IF(OR(N(E60)=0,N(G60)=0),"",ROUNDUP(G60/E60,0))</f>
        <v/>
      </c>
      <c r="I60" s="114" t="n"/>
    </row>
    <row r="61" ht="21" customHeight="1">
      <c r="A61" s="110" t="inlineStr">
        <is>
          <t>아스팔트</t>
        </is>
      </c>
      <c r="B61" s="110" t="inlineStr">
        <is>
          <t>기    층</t>
        </is>
      </c>
      <c r="C61" s="108" t="inlineStr">
        <is>
          <t>추출 골재 체가름</t>
        </is>
      </c>
      <c r="D61" s="110" t="n"/>
      <c r="E61" s="113" t="n"/>
      <c r="F61" s="114" t="n"/>
      <c r="G61" s="113" t="n"/>
      <c r="H61" s="115">
        <f>IF(OR(N(E61)=0,N(G61)=0),"",ROUNDUP(G61/E61,0))</f>
        <v/>
      </c>
      <c r="I61" s="114" t="n"/>
    </row>
    <row r="62" ht="21" customHeight="1">
      <c r="A62" s="110" t="inlineStr">
        <is>
          <t>아스팔트</t>
        </is>
      </c>
      <c r="B62" s="110" t="inlineStr">
        <is>
          <t>기    층</t>
        </is>
      </c>
      <c r="C62" s="108" t="inlineStr">
        <is>
          <t>밀    도</t>
        </is>
      </c>
      <c r="D62" s="110" t="n"/>
      <c r="E62" s="113" t="n"/>
      <c r="F62" s="114" t="n"/>
      <c r="G62" s="113" t="n"/>
      <c r="H62" s="115">
        <f>IF(OR(N(E62)=0,N(G62)=0),"",ROUNDUP(G62/E62,0))</f>
        <v/>
      </c>
      <c r="I62" s="114" t="n"/>
    </row>
    <row r="63" ht="21" customHeight="1">
      <c r="A63" s="110" t="inlineStr">
        <is>
          <t>아스팔트</t>
        </is>
      </c>
      <c r="B63" s="110" t="inlineStr">
        <is>
          <t>기    층</t>
        </is>
      </c>
      <c r="C63" s="108" t="inlineStr">
        <is>
          <t>코어 채취</t>
        </is>
      </c>
      <c r="D63" s="110" t="n"/>
      <c r="E63" s="113" t="n"/>
      <c r="F63" s="114" t="n"/>
      <c r="G63" s="113" t="n"/>
      <c r="H63" s="115">
        <f>IF(OR(N(E63)=0,N(G63)=0),"",ROUNDUP(G63/E63,0))</f>
        <v/>
      </c>
      <c r="I63" s="114" t="n"/>
    </row>
    <row r="64" ht="21" customHeight="1">
      <c r="A64" s="110" t="n"/>
      <c r="B64" s="110" t="n"/>
      <c r="C64" s="108" t="n"/>
      <c r="D64" s="110" t="n"/>
      <c r="E64" s="113" t="n"/>
      <c r="F64" s="114" t="n"/>
      <c r="G64" s="113" t="n"/>
      <c r="H64" s="115">
        <f>IF(OR(N(E64)=0,N(G64)=0),"",ROUNDUP(G64/E64,0))</f>
        <v/>
      </c>
      <c r="I64" s="114" t="n"/>
    </row>
    <row r="65" ht="21" customHeight="1">
      <c r="A65" s="110" t="n"/>
      <c r="B65" s="110" t="n"/>
      <c r="C65" s="108" t="n"/>
      <c r="D65" s="110" t="n"/>
      <c r="E65" s="113" t="n"/>
      <c r="F65" s="114" t="n"/>
      <c r="G65" s="113" t="n"/>
      <c r="H65" s="115">
        <f>IF(OR(N(E65)=0,N(G65)=0),"",ROUNDUP(G65/E65,0))</f>
        <v/>
      </c>
      <c r="I65" s="114" t="n"/>
    </row>
    <row r="66" ht="22" customHeight="1">
      <c r="A66" s="97" t="inlineStr">
        <is>
          <t>계 (계획 횟수 합)</t>
        </is>
      </c>
      <c r="B66" s="7" t="n"/>
      <c r="C66" s="7" t="n"/>
      <c r="D66" s="7" t="n"/>
      <c r="E66" s="7" t="n"/>
      <c r="F66" s="7" t="n"/>
      <c r="G66" s="7" t="n"/>
      <c r="H66" s="116">
        <f>IF(SUM(H51:H65)=0,"",SUM(H51:H65))</f>
        <v/>
      </c>
      <c r="I66" s="97" t="inlineStr"/>
    </row>
    <row r="67" ht="6" customHeight="1"/>
    <row r="69" ht="34" customHeight="1">
      <c r="A69" s="17" t="inlineStr">
        <is>
          <t>빈도 칸에는 숫자(예: 400)를, 옆 칸에는 기준(예: «m 마다» · «㎥ 마다» · «골재원마다»)을 적으세요. «골재원마다» 는 빈도 1 · 설계물량 = 골재원 수.</t>
        </is>
      </c>
    </row>
    <row r="70" ht="48.5" customHeight="1">
      <c r="A70" s="17" t="inlineStr">
        <is>
          <t>KS 번호는 원본을 옮기며 틀린 것을 바로잡았습니다(선택층 현장밀도 KS F 2511 → 2311 등). 아스팔트 시험은 원본이 골재 시험 번호를 잘못 적어 비워 두었습니다 — 공사시방서 · 업무지침의 시험방법을 적으세요.</t>
        </is>
      </c>
    </row>
  </sheetData>
  <mergeCells count="15">
    <mergeCell ref="E50:F50"/>
    <mergeCell ref="A66:G66"/>
    <mergeCell ref="A2:I2"/>
    <mergeCell ref="F1:I1"/>
    <mergeCell ref="A49:I49"/>
    <mergeCell ref="E25:F25"/>
    <mergeCell ref="A22:G22"/>
    <mergeCell ref="A47:G47"/>
    <mergeCell ref="E5:F5"/>
    <mergeCell ref="A70:I70"/>
    <mergeCell ref="A1:E1"/>
    <mergeCell ref="A3:I3"/>
    <mergeCell ref="A69:I69"/>
    <mergeCell ref="A4:I4"/>
    <mergeCell ref="A24:I24"/>
  </mergeCells>
  <conditionalFormatting sqref="E6:E21">
    <cfRule type="expression" priority="1" dxfId="2">
      <formula>AND(ISNUMBER(E6),MOD(E6,1)=0)</formula>
    </cfRule>
  </conditionalFormatting>
  <conditionalFormatting sqref="E26:E46">
    <cfRule type="expression" priority="2" dxfId="2">
      <formula>AND(ISNUMBER(E26),MOD(E26,1)=0)</formula>
    </cfRule>
  </conditionalFormatting>
  <conditionalFormatting sqref="E51:E65">
    <cfRule type="expression" priority="3" dxfId="2">
      <formula>AND(ISNUMBER(E51),MOD(E51,1)=0)</formula>
    </cfRule>
  </conditionalFormatting>
  <conditionalFormatting sqref="G6:G21">
    <cfRule type="expression" priority="4" dxfId="2">
      <formula>AND(ISNUMBER(G6),MOD(G6,1)=0)</formula>
    </cfRule>
  </conditionalFormatting>
  <conditionalFormatting sqref="G26:G46">
    <cfRule type="expression" priority="5" dxfId="2">
      <formula>AND(ISNUMBER(G26),MOD(G26,1)=0)</formula>
    </cfRule>
  </conditionalFormatting>
  <conditionalFormatting sqref="G51:G65">
    <cfRule type="expression" priority="6" dxfId="2">
      <formula>AND(ISNUMBER(G51),MOD(G51,1)=0)</formula>
    </cfRule>
  </conditionalFormatting>
  <printOptions horizontalCentered="1"/>
  <pageMargins left="0.6" right="0.6" top="0.6" bottom="0.6" header="0.2" footer="0.2"/>
  <pageSetup orientation="portrait" paperSize="9" fitToHeight="0" fitToWidth="1"/>
  <rowBreaks count="1" manualBreakCount="1">
    <brk id="35" min="0" max="16383" man="1"/>
  </rowBreaks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13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120" customHeight="1"/>
    <row r="3" ht="40" customHeight="1">
      <c r="A3" s="77">
        <f>IF('기본입력'!D6="","",'기본입력'!D6)</f>
        <v/>
      </c>
    </row>
    <row r="4" ht="70" customHeight="1"/>
    <row r="5" ht="64" customHeight="1">
      <c r="A5" s="78" t="inlineStr">
        <is>
          <t>3.  환 경 관 리  계 획 서</t>
        </is>
      </c>
    </row>
    <row r="6" ht="300" customHeight="1"/>
    <row r="7" ht="44" customHeight="1">
      <c r="A7" s="76">
        <f>IF('기본입력'!D18="","",'기본입력'!D18)</f>
        <v/>
      </c>
    </row>
    <row r="8" ht="4" customHeight="1"/>
    <row r="9" ht="30" customHeight="1">
      <c r="A9" s="79" t="inlineStr">
        <is>
          <t>1.  환경보전계획의 기본계획</t>
        </is>
      </c>
    </row>
    <row r="10" ht="4" customHeight="1"/>
    <row r="11" ht="3" customHeight="1"/>
    <row r="12" ht="22" customHeight="1">
      <c r="A12" s="80" t="inlineStr">
        <is>
          <t>1.1  기본계획의 개요</t>
        </is>
      </c>
    </row>
    <row r="13" ht="51.5" customHeight="1">
      <c r="A13" s="82" t="inlineStr">
        <is>
          <t>1.1.1</t>
        </is>
      </c>
      <c r="B13" s="66" t="inlineStr">
        <is>
          <t>목적 : 건설현장에서 생기는 환경문제(소음 · 진동, 비산먼지, 수질오염, 폐기물 등)에 효과적인 저감대책을 세워 작업장 안의 환경을 개선하고 주변 자연환경에 미치는 영향을 최소화한다.</t>
        </is>
      </c>
    </row>
    <row r="14" ht="36" customHeight="1">
      <c r="A14" s="82" t="inlineStr">
        <is>
          <t>1.1.2</t>
        </is>
      </c>
      <c r="B14" s="66" t="inlineStr">
        <is>
          <t>적용범위 : 공사로 생기는 각종 환경오염의 방지와 폐기물 관리 업무에 적용하며, 현장의 모든 조직과 인원에 적용한다.</t>
        </is>
      </c>
    </row>
    <row r="15" ht="51.5" customHeight="1">
      <c r="A15" s="82" t="inlineStr">
        <is>
          <t>1.1.3</t>
        </is>
      </c>
      <c r="B15" s="66" t="inlineStr">
        <is>
          <t>법규 준용 : 「환경정책기본법」 · 「대기환경보전법」 · 「소음 · 진동관리법」 · 「물환경보전법」 · 「하수도법」 · 「폐기물관리법」 · 「건설폐기물의 재활용촉진에 관한 법률」을 근거로 하며 이를 지키는 것을 원칙으로 한다.</t>
        </is>
      </c>
    </row>
    <row r="16" ht="3" customHeight="1"/>
    <row r="17" ht="22" customHeight="1">
      <c r="A17" s="80" t="inlineStr">
        <is>
          <t>1.2  환경관리 조직</t>
        </is>
      </c>
    </row>
    <row r="18" ht="21" customHeight="1">
      <c r="A18" s="83" t="inlineStr">
        <is>
          <t>1.2.1  현장 환경관리 조직표</t>
        </is>
      </c>
    </row>
    <row r="19" ht="24" customHeight="1">
      <c r="A19" s="19" t="inlineStr">
        <is>
          <t>직    책</t>
        </is>
      </c>
      <c r="B19" s="7" t="n"/>
      <c r="C19" s="7" t="n"/>
      <c r="D19" s="19" t="inlineStr">
        <is>
          <t>맡 는 사 람</t>
        </is>
      </c>
      <c r="E19" s="7" t="n"/>
      <c r="F19" s="7" t="n"/>
      <c r="G19" s="7" t="n"/>
      <c r="H19" s="19" t="inlineStr">
        <is>
          <t>임    무</t>
        </is>
      </c>
      <c r="I19" s="7" t="n"/>
      <c r="J19" s="7" t="n"/>
      <c r="K19" s="7" t="n"/>
      <c r="L19" s="7" t="n"/>
    </row>
    <row r="20" ht="22" customHeight="1">
      <c r="A20" s="72" t="inlineStr">
        <is>
          <t>환경관리 총괄책임자</t>
        </is>
      </c>
      <c r="B20" s="7" t="n"/>
      <c r="C20" s="7" t="n"/>
      <c r="D20" s="72" t="inlineStr">
        <is>
          <t>현장소장</t>
        </is>
      </c>
      <c r="E20" s="7" t="n"/>
      <c r="F20" s="7" t="n"/>
      <c r="G20" s="7" t="n"/>
      <c r="H20" s="72" t="inlineStr">
        <is>
          <t>환경관리 업무 총괄</t>
        </is>
      </c>
      <c r="I20" s="7" t="n"/>
      <c r="J20" s="7" t="n"/>
      <c r="K20" s="7" t="n"/>
      <c r="L20" s="7" t="n"/>
    </row>
    <row r="21" ht="31.5" customHeight="1">
      <c r="A21" s="72" t="inlineStr">
        <is>
          <t>환경관리자</t>
        </is>
      </c>
      <c r="B21" s="7" t="n"/>
      <c r="C21" s="7" t="n"/>
      <c r="D21" s="72" t="inlineStr">
        <is>
          <t>안전관리자 겸직</t>
        </is>
      </c>
      <c r="E21" s="7" t="n"/>
      <c r="F21" s="7" t="n"/>
      <c r="G21" s="7" t="n"/>
      <c r="H21" s="72" t="inlineStr">
        <is>
          <t>총괄책임자 보좌 · 감독자와 담당자 지도 · 조언</t>
        </is>
      </c>
      <c r="I21" s="7" t="n"/>
      <c r="J21" s="7" t="n"/>
      <c r="K21" s="7" t="n"/>
      <c r="L21" s="7" t="n"/>
    </row>
    <row r="22" ht="44.25" customHeight="1">
      <c r="A22" s="72" t="inlineStr">
        <is>
          <t>환경관리 협의체</t>
        </is>
      </c>
      <c r="B22" s="7" t="n"/>
      <c r="C22" s="7" t="n"/>
      <c r="D22" s="72" t="inlineStr">
        <is>
          <t>위원장 : 현장소장
위원 : 관리감독자 · 협력업체 대표
간사 : 환경관리자</t>
        </is>
      </c>
      <c r="E22" s="7" t="n"/>
      <c r="F22" s="7" t="n"/>
      <c r="G22" s="7" t="n"/>
      <c r="H22" s="72" t="inlineStr">
        <is>
          <t>환경관리 사항 협의 · 조정</t>
        </is>
      </c>
      <c r="I22" s="7" t="n"/>
      <c r="J22" s="7" t="n"/>
      <c r="K22" s="7" t="n"/>
      <c r="L22" s="7" t="n"/>
    </row>
    <row r="23" ht="31.5" customHeight="1">
      <c r="A23" s="72" t="inlineStr">
        <is>
          <t>환경관리 감독자</t>
        </is>
      </c>
      <c r="B23" s="7" t="n"/>
      <c r="C23" s="7" t="n"/>
      <c r="D23" s="72" t="inlineStr">
        <is>
          <t>관리 · 공사 · 공무 책임자
(협력업체 : 대표 · 책임자)</t>
        </is>
      </c>
      <c r="E23" s="7" t="n"/>
      <c r="F23" s="7" t="n"/>
      <c r="G23" s="7" t="n"/>
      <c r="H23" s="72" t="inlineStr">
        <is>
          <t>공구 · 공정별 환경보전 업무 수행</t>
        </is>
      </c>
      <c r="I23" s="7" t="n"/>
      <c r="J23" s="7" t="n"/>
      <c r="K23" s="7" t="n"/>
      <c r="L23" s="7" t="n"/>
    </row>
    <row r="24" ht="22" customHeight="1">
      <c r="A24" s="72" t="inlineStr">
        <is>
          <t>환경 담당자</t>
        </is>
      </c>
      <c r="B24" s="7" t="n"/>
      <c r="C24" s="7" t="n"/>
      <c r="D24" s="72" t="inlineStr">
        <is>
          <t>공정 · 설비별 자격자, 반장</t>
        </is>
      </c>
      <c r="E24" s="7" t="n"/>
      <c r="F24" s="7" t="n"/>
      <c r="G24" s="7" t="n"/>
      <c r="H24" s="72" t="inlineStr">
        <is>
          <t>오염 배출 방지 조치 · 건의</t>
        </is>
      </c>
      <c r="I24" s="7" t="n"/>
      <c r="J24" s="7" t="n"/>
      <c r="K24" s="7" t="n"/>
      <c r="L24" s="7" t="n"/>
    </row>
    <row r="25" ht="21" customHeight="1">
      <c r="A25" s="83" t="inlineStr">
        <is>
          <t>1.2.2  환경관리 조직의 임무</t>
        </is>
      </c>
    </row>
    <row r="26" ht="36" customHeight="1">
      <c r="A26" s="82" t="inlineStr">
        <is>
          <t>가.</t>
        </is>
      </c>
      <c r="B26" s="66" t="inlineStr">
        <is>
          <t>환경관리 관계자 : 환경관리 총괄책임자 · 환경관리자 · 환경관리 감독자 · 환경 담당자로 나눈다.</t>
        </is>
      </c>
    </row>
    <row r="27" ht="51.5" customHeight="1">
      <c r="A27" s="82" t="inlineStr">
        <is>
          <t>나.</t>
        </is>
      </c>
      <c r="B27" s="66" t="inlineStr">
        <is>
          <t>총괄책임자(현장소장) : ① 환경보전(오염방지) 계획 수립 ② 현장 환경관리 규정 작성 ③ 근로자 환경교육 ④ 오염방지 설비 · 시설 설치 · 운용 ⑤ 폐기물 분리수거 · 처리 ⑥ 그 밖의 환경 업무 전반을 총괄한다.</t>
        </is>
      </c>
    </row>
    <row r="28" ht="51.5" customHeight="1">
      <c r="A28" s="82" t="inlineStr">
        <is>
          <t>다.</t>
        </is>
      </c>
      <c r="B28" s="66" t="inlineStr">
        <is>
          <t>환경관리자 : 총괄책임자를 기술적으로 보좌하고 — ① 오염 배출 우려 설비 · 장비의 점검 · 감독 ② 환경교육 계획 · 시행 ③ 현장 순회점검 · 지도 · 조치 건의 ④ 오염 원인 조사 · 예방대책 수립 ⑤ 그 밖의 환경보전 업무를 한다.</t>
        </is>
      </c>
    </row>
    <row r="29" ht="36" customHeight="1">
      <c r="A29" s="82" t="inlineStr">
        <is>
          <t>라.</t>
        </is>
      </c>
      <c r="B29" s="66" t="inlineStr">
        <is>
          <t>환경관리 감독자 : 해당 업무의 기계 · 기구 · 장비 · 시설의 오염 배출 방지를 확인 · 감독하고 조치한다.</t>
        </is>
      </c>
    </row>
    <row r="30" ht="36" customHeight="1">
      <c r="A30" s="82" t="inlineStr">
        <is>
          <t>마.</t>
        </is>
      </c>
      <c r="B30" s="66" t="inlineStr">
        <is>
          <t>환경 담당자 : 현장에서 직접 지휘 · 감독하는 작업의 오염 배출 방지 조치와 건의, 감독자가 지시한 환경 업무를 한다.</t>
        </is>
      </c>
    </row>
    <row r="31" ht="3" customHeight="1"/>
    <row r="32" ht="22" customHeight="1">
      <c r="A32" s="80" t="inlineStr">
        <is>
          <t>1.3  환경 교육계획</t>
        </is>
      </c>
    </row>
    <row r="33" ht="24" customHeight="1">
      <c r="A33" s="19" t="inlineStr">
        <is>
          <t>구  분</t>
        </is>
      </c>
      <c r="B33" s="7" t="n"/>
      <c r="C33" s="19" t="inlineStr">
        <is>
          <t>종  류</t>
        </is>
      </c>
      <c r="D33" s="7" t="n"/>
      <c r="E33" s="19" t="inlineStr">
        <is>
          <t>실시 횟수</t>
        </is>
      </c>
      <c r="F33" s="7" t="n"/>
      <c r="G33" s="19" t="inlineStr">
        <is>
          <t>시  간</t>
        </is>
      </c>
      <c r="H33" s="7" t="n"/>
      <c r="I33" s="19" t="inlineStr">
        <is>
          <t>강  사</t>
        </is>
      </c>
      <c r="J33" s="7" t="n"/>
      <c r="K33" s="19" t="inlineStr">
        <is>
          <t>비  고</t>
        </is>
      </c>
      <c r="L33" s="7" t="n"/>
    </row>
    <row r="34" ht="22" customHeight="1">
      <c r="A34" s="72" t="inlineStr">
        <is>
          <t>본사 교육</t>
        </is>
      </c>
      <c r="B34" s="7" t="n"/>
      <c r="C34" s="72" t="inlineStr">
        <is>
          <t>정기교육</t>
        </is>
      </c>
      <c r="D34" s="7" t="n"/>
      <c r="E34" s="72" t="inlineStr">
        <is>
          <t>반기 1회</t>
        </is>
      </c>
      <c r="F34" s="7" t="n"/>
      <c r="G34" s="72" t="inlineStr">
        <is>
          <t>2시간 이상</t>
        </is>
      </c>
      <c r="H34" s="7" t="n"/>
      <c r="I34" s="72" t="inlineStr">
        <is>
          <t>본사 담당 부서</t>
        </is>
      </c>
      <c r="J34" s="7" t="n"/>
      <c r="K34" s="72" t="inlineStr">
        <is>
          <t>안전환경 회의 때</t>
        </is>
      </c>
      <c r="L34" s="7" t="n"/>
    </row>
    <row r="35" ht="22" customHeight="1">
      <c r="A35" s="72" t="inlineStr">
        <is>
          <t>본사 교육</t>
        </is>
      </c>
      <c r="B35" s="7" t="n"/>
      <c r="C35" s="72" t="inlineStr">
        <is>
          <t>선임 때 교육</t>
        </is>
      </c>
      <c r="D35" s="7" t="n"/>
      <c r="E35" s="72" t="inlineStr">
        <is>
          <t>선임 때</t>
        </is>
      </c>
      <c r="F35" s="7" t="n"/>
      <c r="G35" s="72" t="inlineStr">
        <is>
          <t>1시간 이상</t>
        </is>
      </c>
      <c r="H35" s="7" t="n"/>
      <c r="I35" s="72" t="inlineStr">
        <is>
          <t>본사 담당 부서</t>
        </is>
      </c>
      <c r="J35" s="7" t="n"/>
      <c r="K35" s="72" t="inlineStr"/>
      <c r="L35" s="7" t="n"/>
    </row>
    <row r="36" ht="22" customHeight="1">
      <c r="A36" s="72" t="inlineStr">
        <is>
          <t>현장 자체</t>
        </is>
      </c>
      <c r="B36" s="7" t="n"/>
      <c r="C36" s="72" t="inlineStr">
        <is>
          <t>관리감독자 교육</t>
        </is>
      </c>
      <c r="D36" s="7" t="n"/>
      <c r="E36" s="72" t="inlineStr">
        <is>
          <t>월 1회</t>
        </is>
      </c>
      <c r="F36" s="7" t="n"/>
      <c r="G36" s="72" t="inlineStr">
        <is>
          <t>1시간 이상</t>
        </is>
      </c>
      <c r="H36" s="7" t="n"/>
      <c r="I36" s="72" t="inlineStr">
        <is>
          <t>환경관리자</t>
        </is>
      </c>
      <c r="J36" s="7" t="n"/>
      <c r="K36" s="72" t="inlineStr">
        <is>
          <t>안전교육 때 함께</t>
        </is>
      </c>
      <c r="L36" s="7" t="n"/>
    </row>
    <row r="37" ht="22" customHeight="1">
      <c r="A37" s="72" t="inlineStr">
        <is>
          <t>현장 자체</t>
        </is>
      </c>
      <c r="B37" s="7" t="n"/>
      <c r="C37" s="72" t="inlineStr">
        <is>
          <t>근로자 교육</t>
        </is>
      </c>
      <c r="D37" s="7" t="n"/>
      <c r="E37" s="72" t="inlineStr">
        <is>
          <t>월 1회</t>
        </is>
      </c>
      <c r="F37" s="7" t="n"/>
      <c r="G37" s="72" t="inlineStr">
        <is>
          <t>1시간 이상</t>
        </is>
      </c>
      <c r="H37" s="7" t="n"/>
      <c r="I37" s="72" t="inlineStr">
        <is>
          <t>환경관리자</t>
        </is>
      </c>
      <c r="J37" s="7" t="n"/>
      <c r="K37" s="72" t="inlineStr">
        <is>
          <t>안전교육 때 함께</t>
        </is>
      </c>
      <c r="L37" s="7" t="n"/>
    </row>
    <row r="38" ht="22" customHeight="1">
      <c r="A38" s="72" t="inlineStr">
        <is>
          <t>현장 자체</t>
        </is>
      </c>
      <c r="B38" s="7" t="n"/>
      <c r="C38" s="72" t="inlineStr">
        <is>
          <t>특별교육</t>
        </is>
      </c>
      <c r="D38" s="7" t="n"/>
      <c r="E38" s="72" t="inlineStr">
        <is>
          <t>필요할 때</t>
        </is>
      </c>
      <c r="F38" s="7" t="n"/>
      <c r="G38" s="72" t="inlineStr">
        <is>
          <t>1시간 이상</t>
        </is>
      </c>
      <c r="H38" s="7" t="n"/>
      <c r="I38" s="72" t="inlineStr">
        <is>
          <t>환경관리자</t>
        </is>
      </c>
      <c r="J38" s="7" t="n"/>
      <c r="K38" s="72" t="inlineStr">
        <is>
          <t>환경 문제 발생 때</t>
        </is>
      </c>
      <c r="L38" s="7" t="n"/>
    </row>
    <row r="39" ht="51.5" customHeight="1">
      <c r="A39" s="82" t="inlineStr">
        <is>
          <t>◦</t>
        </is>
      </c>
      <c r="B39" s="66" t="inlineStr">
        <is>
          <t>교육 내용 : 환경보전의 중요성, 환경오염 피해, 환경법 관련 사항, 오염방지시설의 운영 · 관리, 각자의 환경관리 책임과 작업의 관계, 분야별(대기 · 수질 · 소음 · 진동 · 폐기물 · 재활용) 교육.</t>
        </is>
      </c>
    </row>
    <row r="40" ht="4" customHeight="1"/>
    <row r="41" ht="30" customHeight="1">
      <c r="A41" s="79" t="inlineStr">
        <is>
          <t>2.  소음 · 진동 등 환경보전 계획</t>
        </is>
      </c>
    </row>
    <row r="42" ht="4" customHeight="1"/>
    <row r="43" ht="3" customHeight="1"/>
    <row r="44" ht="22" customHeight="1">
      <c r="A44" s="80" t="inlineStr">
        <is>
          <t>2.1  대책 전 검토사항</t>
        </is>
      </c>
    </row>
    <row r="45" ht="82.5" customHeight="1">
      <c r="A45" s="82" t="inlineStr">
        <is>
          <t>2.1.1</t>
        </is>
      </c>
      <c r="B45" s="66" t="inlineStr">
        <is>
          <t>특정공사 사전신고 : 「소음 · 진동관리법」 제22조 · 같은 법 시행규칙 제21조에 따라 [별표 9] 의 기계 · 장비를 5일 이상 쓰는 일정 규모 이상 공사(구조물 용적 1천㎥ · 면적 1천㎡ 이상 토목공사, 면적 1천㎡ 이상 토공 · 정지공사, 연면적 1천㎡ 이상 건축공사 등)이면 착공 전까지 특정공사 사전신고서를 관할 시장 · 군수 · 구청장 등에게 낸다. 공사장 소음 규제기준(같은 규칙 [별표 8])에 맞게 공사한다.</t>
        </is>
      </c>
    </row>
    <row r="46" ht="51.5" customHeight="1">
      <c r="A46" s="82" t="inlineStr">
        <is>
          <t>2.1.2</t>
        </is>
      </c>
      <c r="B46" s="66" t="inlineStr">
        <is>
          <t>입지조건 조사 : 지형 · 지물과 주거지역까지 거리 · 영향을 조사하고, 절토 · 성토 구역과 토취장 · 운반경로의 장비로 인한 주민 · 가축 피해 우려 지역을 미리 파악하여 방지대책을 세운다.</t>
        </is>
      </c>
    </row>
    <row r="47" ht="36" customHeight="1">
      <c r="A47" s="82" t="inlineStr">
        <is>
          <t>2.1.3</t>
        </is>
      </c>
      <c r="B47" s="66" t="inlineStr">
        <is>
          <t>기술적 검토 : 공종별 건설기계의 소음 · 진동 크기를 파악하여 배치 · 작업시간을 정하고, 저소음 · 저진동 공법을 검토한다. 방지시설이 필요하면 효과가 가장 큰 곳에 설치한다.</t>
        </is>
      </c>
    </row>
    <row r="48" ht="3" customHeight="1"/>
    <row r="49" ht="22" customHeight="1">
      <c r="A49" s="80" t="inlineStr">
        <is>
          <t>2.2  공종별 소음 저감대책</t>
        </is>
      </c>
    </row>
    <row r="50" ht="24" customHeight="1">
      <c r="A50" s="19" t="inlineStr">
        <is>
          <t>공  종</t>
        </is>
      </c>
      <c r="B50" s="7" t="n"/>
      <c r="C50" s="19" t="inlineStr">
        <is>
          <t>저  감  대  책</t>
        </is>
      </c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 ht="31.5" customHeight="1">
      <c r="A51" s="72" t="inlineStr">
        <is>
          <t>정지공사</t>
        </is>
      </c>
      <c r="B51" s="7" t="n"/>
      <c r="C51" s="72" t="inlineStr">
        <is>
          <t>저소음 건설기계 사용 · 굴삭은 민가 반대편부터 · 무리한 부하 · 고속운전 · 공회전 삼가 · 트럭 적재 때 낙하 높이를 낮게 · 불도저 후진 고속주행 금지 · 다짐 장비의 종류와 작업시간대 조정</t>
        </is>
      </c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</row>
    <row r="52" ht="44.25" customHeight="1">
      <c r="A52" s="72" t="inlineStr">
        <is>
          <t>운반공사</t>
        </is>
      </c>
      <c r="B52" s="7" t="n"/>
      <c r="C52" s="72" t="inlineStr">
        <is>
          <t>노후 · 고소음 장비 교체 · 학교 · 주택 밀집지 · 시장 근처 운반로는 피함 · 소음이 심한 구간은 차음벽 · 급경사 · 급커브 피함 · 노면 수시 점검 · 보수 · 급발진 · 급정거 · 공회전 삼가 · 운반량 · 대수 · 속도를 검토하여 효율적으로 운행</t>
        </is>
      </c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 ht="31.5" customHeight="1">
      <c r="A53" s="72" t="inlineStr">
        <is>
          <t>천공 · 굴삭</t>
        </is>
      </c>
      <c r="B53" s="7" t="n"/>
      <c r="C53" s="72" t="inlineStr">
        <is>
          <t>저소음 착암기(유압식 또는 소음기 부착 공압식) · 작업자 주변 방음막 · 발파는 시험발파로 주변 피해가 없는 범위의 장약량 · 발파 장소 · 시간을 주민과 근로자에게 미리 알림</t>
        </is>
      </c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22" customHeight="1">
      <c r="A54" s="72" t="inlineStr">
        <is>
          <t>기초공사</t>
        </is>
      </c>
      <c r="B54" s="7" t="n"/>
      <c r="C54" s="72" t="inlineStr">
        <is>
          <t>소음 · 진동이 적은 공법 선정 · 저소음 항타기 · 말뚝 하역 · 인양 때 불필요한 충격음 방지</t>
        </is>
      </c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22" customHeight="1">
      <c r="A55" s="72" t="inlineStr">
        <is>
          <t>콘크리트공사</t>
        </is>
      </c>
      <c r="B55" s="7" t="n"/>
      <c r="C55" s="72" t="inlineStr">
        <is>
          <t>믹서트럭 대기 장소를 정해 공회전 금지 · 펌프카 설치 위치에 유의하고 압송관을 정비</t>
        </is>
      </c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 ht="3" customHeight="1"/>
    <row r="57" ht="22" customHeight="1">
      <c r="A57" s="80" t="inlineStr">
        <is>
          <t>2.3  진동 저감대책</t>
        </is>
      </c>
    </row>
    <row r="58" ht="24" customHeight="1">
      <c r="A58" s="19" t="inlineStr">
        <is>
          <t>요    인</t>
        </is>
      </c>
      <c r="B58" s="7" t="n"/>
      <c r="C58" s="7" t="n"/>
      <c r="D58" s="7" t="n"/>
      <c r="E58" s="19" t="inlineStr">
        <is>
          <t>대    책</t>
        </is>
      </c>
      <c r="F58" s="7" t="n"/>
      <c r="G58" s="7" t="n"/>
      <c r="H58" s="7" t="n"/>
      <c r="I58" s="7" t="n"/>
      <c r="J58" s="7" t="n"/>
      <c r="K58" s="7" t="n"/>
      <c r="L58" s="7" t="n"/>
    </row>
    <row r="59" ht="31.5" customHeight="1">
      <c r="A59" s="72" t="inlineStr">
        <is>
          <t>절토 · 성토 때 기존 구조물 가까이 시공</t>
        </is>
      </c>
      <c r="B59" s="7" t="n"/>
      <c r="C59" s="7" t="n"/>
      <c r="D59" s="7" t="n"/>
      <c r="E59" s="72" t="inlineStr">
        <is>
          <t>장비 서행 · 필요하면 진동 차단벽 · 근접지에 소형 장비 투입</t>
        </is>
      </c>
      <c r="F59" s="7" t="n"/>
      <c r="G59" s="7" t="n"/>
      <c r="H59" s="7" t="n"/>
      <c r="I59" s="7" t="n"/>
      <c r="J59" s="7" t="n"/>
      <c r="K59" s="7" t="n"/>
      <c r="L59" s="7" t="n"/>
    </row>
    <row r="60" ht="22" customHeight="1">
      <c r="A60" s="72" t="inlineStr">
        <is>
          <t>항    타</t>
        </is>
      </c>
      <c r="B60" s="7" t="n"/>
      <c r="C60" s="7" t="n"/>
      <c r="D60" s="7" t="n"/>
      <c r="E60" s="72" t="inlineStr">
        <is>
          <t>필요하면 선굴착(pre-boring) · 주변 구조물 사전 조사와 변화 관찰</t>
        </is>
      </c>
      <c r="F60" s="7" t="n"/>
      <c r="G60" s="7" t="n"/>
      <c r="H60" s="7" t="n"/>
      <c r="I60" s="7" t="n"/>
      <c r="J60" s="7" t="n"/>
      <c r="K60" s="7" t="n"/>
      <c r="L60" s="7" t="n"/>
    </row>
    <row r="61" ht="31.5" customHeight="1">
      <c r="A61" s="72" t="inlineStr">
        <is>
          <t>구조물 철거</t>
        </is>
      </c>
      <c r="B61" s="7" t="n"/>
      <c r="C61" s="7" t="n"/>
      <c r="D61" s="7" t="n"/>
      <c r="E61" s="72" t="inlineStr">
        <is>
          <t>위험 개소는 인력 철거 · 소형 장비 · 급가동 · 공회전 금지 · 조심스러운 철거</t>
        </is>
      </c>
      <c r="F61" s="7" t="n"/>
      <c r="G61" s="7" t="n"/>
      <c r="H61" s="7" t="n"/>
      <c r="I61" s="7" t="n"/>
      <c r="J61" s="7" t="n"/>
      <c r="K61" s="7" t="n"/>
      <c r="L61" s="7" t="n"/>
    </row>
    <row r="62" ht="31.5" customHeight="1">
      <c r="A62" s="72" t="inlineStr">
        <is>
          <t>암 발 파</t>
        </is>
      </c>
      <c r="B62" s="7" t="n"/>
      <c r="C62" s="7" t="n"/>
      <c r="D62" s="7" t="n"/>
      <c r="E62" s="72" t="inlineStr">
        <is>
          <t>무진동 파쇄제(팽창제) 검토 · 장공발파 금지 · 방진 매트 덮개 · 브레이커 · 리퍼 굴착 · 화약 · 뇌관 변경 검토</t>
        </is>
      </c>
      <c r="F62" s="7" t="n"/>
      <c r="G62" s="7" t="n"/>
      <c r="H62" s="7" t="n"/>
      <c r="I62" s="7" t="n"/>
      <c r="J62" s="7" t="n"/>
      <c r="K62" s="7" t="n"/>
      <c r="L62" s="7" t="n"/>
    </row>
    <row r="63" ht="3" customHeight="1"/>
    <row r="64" ht="22" customHeight="1">
      <c r="A64" s="80" t="inlineStr">
        <is>
          <t>2.4  대기오염(비산먼지) 방지 대책</t>
        </is>
      </c>
    </row>
    <row r="65" ht="24" customHeight="1">
      <c r="A65" s="19" t="inlineStr">
        <is>
          <t>발생 공정</t>
        </is>
      </c>
      <c r="B65" s="7" t="n"/>
      <c r="C65" s="19" t="inlineStr">
        <is>
          <t>시설 설치 및 조치 사항 (대기환경보전법 시행규칙 [별표 14])</t>
        </is>
      </c>
      <c r="D65" s="7" t="n"/>
      <c r="E65" s="7" t="n"/>
      <c r="F65" s="7" t="n"/>
      <c r="G65" s="7" t="n"/>
      <c r="H65" s="7" t="n"/>
      <c r="I65" s="7" t="n"/>
      <c r="J65" s="19" t="inlineStr">
        <is>
          <t>방지시설</t>
        </is>
      </c>
      <c r="K65" s="7" t="n"/>
      <c r="L65" s="7" t="n"/>
    </row>
    <row r="66" ht="57" customHeight="1">
      <c r="A66" s="72" t="inlineStr">
        <is>
          <t>야    적</t>
        </is>
      </c>
      <c r="B66" s="7" t="n"/>
      <c r="C66" s="72" t="inlineStr">
        <is>
          <t>1일 이상 보관하면 방진덮개로 덮음 · 최고 저장높이 1/3 이상 방진벽과 1.25배 이상 방진망(막) · 공사장 경계에는 높이 1.8m 이상 방진벽(부지 경계 50m 안에 주거 · 상가 건물이 있으면 3m 이상) · 물 뿌리는 시설</t>
        </is>
      </c>
      <c r="D66" s="7" t="n"/>
      <c r="E66" s="7" t="n"/>
      <c r="F66" s="7" t="n"/>
      <c r="G66" s="7" t="n"/>
      <c r="H66" s="7" t="n"/>
      <c r="I66" s="7" t="n"/>
      <c r="J66" s="72" t="inlineStr">
        <is>
          <t>방진덮개 · 방진벽 · 방진망 · 살수시설</t>
        </is>
      </c>
      <c r="K66" s="7" t="n"/>
      <c r="L66" s="7" t="n"/>
    </row>
    <row r="67" ht="44.25" customHeight="1">
      <c r="A67" s="72" t="inlineStr">
        <is>
          <t>싣기 · 내리기</t>
        </is>
      </c>
      <c r="B67" s="7" t="n"/>
      <c r="C67" s="72" t="inlineStr">
        <is>
          <t>주위에 고정식 · 이동식 살수시설(살수반경 5m 이상, 수압 3kg/㎠ 이상)로 다시 흩날리지 않게 · 풍속이 평균 초속 8m 이상이면 작업 중지</t>
        </is>
      </c>
      <c r="D67" s="7" t="n"/>
      <c r="E67" s="7" t="n"/>
      <c r="F67" s="7" t="n"/>
      <c r="G67" s="7" t="n"/>
      <c r="H67" s="7" t="n"/>
      <c r="I67" s="7" t="n"/>
      <c r="J67" s="72" t="inlineStr">
        <is>
          <t>살수시설 · 방진막(벽)</t>
        </is>
      </c>
      <c r="K67" s="7" t="n"/>
      <c r="L67" s="7" t="n"/>
    </row>
    <row r="68" ht="57" customHeight="1">
      <c r="A68" s="72" t="inlineStr">
        <is>
          <t>수    송</t>
        </is>
      </c>
      <c r="B68" s="7" t="n"/>
      <c r="C68" s="72" t="inlineStr">
        <is>
          <t>적재함 덮개 · 적재물은 적재함 상단에서 5cm 이하까지 수평으로 · 세륜시설(자동식 또는 수조식)과 측면 살수시설(차량 길이의 1.5배 이상, 3kgf/㎠ 이상) · 세륜 · 측면살수 뒤 운행 · 공사장 안 시속 20km 이하 · 통행도로 1일 1회 이상 살수</t>
        </is>
      </c>
      <c r="D68" s="7" t="n"/>
      <c r="E68" s="7" t="n"/>
      <c r="F68" s="7" t="n"/>
      <c r="G68" s="7" t="n"/>
      <c r="H68" s="7" t="n"/>
      <c r="I68" s="7" t="n"/>
      <c r="J68" s="72" t="inlineStr">
        <is>
          <t>세륜 · 세차시설 · 살수시설</t>
        </is>
      </c>
      <c r="K68" s="7" t="n"/>
      <c r="L68" s="7" t="n"/>
    </row>
    <row r="69" ht="31.5" customHeight="1">
      <c r="A69" s="72" t="inlineStr">
        <is>
          <t>야외 절단 · 연마 등</t>
        </is>
      </c>
      <c r="B69" s="7" t="n"/>
      <c r="C69" s="72" t="inlineStr">
        <is>
          <t>작업 부위 높이 이상의 이동식 방진망(막) · 풍속이 평균 초속 8m 이상이면 작업 중지 · 작업 뒤 남은 먼지가 다시 날리지 않게 청소</t>
        </is>
      </c>
      <c r="D69" s="7" t="n"/>
      <c r="E69" s="7" t="n"/>
      <c r="F69" s="7" t="n"/>
      <c r="G69" s="7" t="n"/>
      <c r="H69" s="7" t="n"/>
      <c r="I69" s="7" t="n"/>
      <c r="J69" s="72" t="inlineStr">
        <is>
          <t>방진망(막) · 이동식 집진시설</t>
        </is>
      </c>
      <c r="K69" s="7" t="n"/>
      <c r="L69" s="7" t="n"/>
    </row>
    <row r="70" ht="17.325" customHeight="1">
      <c r="A70" s="85" t="inlineStr">
        <is>
          <t>※ 비산먼지 발생사업(건설공사) 신고는 착공 전에 합니다(같은 규칙 제58조). 방지시설은 수시로 점검합니다.</t>
        </is>
      </c>
    </row>
    <row r="71" ht="3" customHeight="1"/>
    <row r="72" ht="22" customHeight="1">
      <c r="A72" s="80" t="inlineStr">
        <is>
          <t>2.5  수질오염 방지 계획</t>
        </is>
      </c>
    </row>
    <row r="73" ht="36" customHeight="1">
      <c r="A73" s="82" t="inlineStr">
        <is>
          <t>가.</t>
        </is>
      </c>
      <c r="B73" s="66" t="inlineStr">
        <is>
          <t>적용 대상 : 절토 · 성토, 골재 · 석재 채취, 콘크리트공사, 세륜 · 세차시설, 현장 사무실 · 식당 생활하수.</t>
        </is>
      </c>
    </row>
    <row r="74" ht="20.5" customHeight="1">
      <c r="A74" s="82" t="inlineStr">
        <is>
          <t>나.</t>
        </is>
      </c>
      <c r="B74" s="66" t="inlineStr">
        <is>
          <t>절토 · 성토 지역 : 가배수로 · 침사지(유수지) 설치, 비탈면 녹화와 토사 유실 방지시설.</t>
        </is>
      </c>
    </row>
    <row r="75" ht="20.5" customHeight="1">
      <c r="A75" s="82" t="inlineStr">
        <is>
          <t>다.</t>
        </is>
      </c>
      <c r="B75" s="66" t="inlineStr">
        <is>
          <t>골재 · 석재 채취 : 하천 유입 방지, 채취장 주위 가배수로 · 침사지.</t>
        </is>
      </c>
    </row>
    <row r="76" ht="36" customHeight="1">
      <c r="A76" s="82" t="inlineStr">
        <is>
          <t>라.</t>
        </is>
      </c>
      <c r="B76" s="66" t="inlineStr">
        <is>
          <t>콘크리트공사 : 타설 때 유실 방지 · 거푸집 수거, 하천 유입 우려 때 바닥 차단, 세척수는 침전 · 중화시설로 처리.</t>
        </is>
      </c>
    </row>
    <row r="77" ht="36" customHeight="1">
      <c r="A77" s="82" t="inlineStr">
        <is>
          <t>마.</t>
        </is>
      </c>
      <c r="B77" s="66" t="inlineStr">
        <is>
          <t>세륜 · 세차시설 : 폐수는 관로로 모아 침사 처리하고, 기름이 섞인 폐수는 지정폐기물로 위탁 처리.</t>
        </is>
      </c>
    </row>
    <row r="78" ht="36" customHeight="1">
      <c r="A78" s="82" t="inlineStr">
        <is>
          <t>바.</t>
        </is>
      </c>
      <c r="B78" s="66" t="inlineStr">
        <is>
          <t>생활하수 : 개인하수처리시설 설치 · 관리 또는 이동식 화장실을 쓰고 정기적으로 수거(「하수도법」).</t>
        </is>
      </c>
    </row>
    <row r="79" ht="4" customHeight="1"/>
    <row r="80" ht="30" customHeight="1">
      <c r="A80" s="79" t="inlineStr">
        <is>
          <t>3.  건설폐기물 처리 계획</t>
        </is>
      </c>
    </row>
    <row r="81" ht="4" customHeight="1"/>
    <row r="82" ht="3" customHeight="1"/>
    <row r="83" ht="22" customHeight="1">
      <c r="A83" s="80" t="inlineStr">
        <is>
          <t>3.1  건설현장의 폐기물 종류</t>
        </is>
      </c>
    </row>
    <row r="84" ht="36" customHeight="1">
      <c r="A84" s="82" t="inlineStr">
        <is>
          <t>가.</t>
        </is>
      </c>
      <c r="B84" s="66" t="inlineStr">
        <is>
          <t>지정폐기물 : 폐유 · 폐유기용제 · 폐페인트 · 기름 묻은 걸레 · 폐석면 등 주변 환경을 오염시킬 수 있는 유해한 폐기물.</t>
        </is>
      </c>
    </row>
    <row r="85" ht="36" customHeight="1">
      <c r="A85" s="82" t="inlineStr">
        <is>
          <t>나.</t>
        </is>
      </c>
      <c r="B85" s="66" t="inlineStr">
        <is>
          <t>건설폐기물 : 폐콘크리트 · 폐아스팔트콘크리트 · 폐벽돌 · 폐목재 · 폐합성수지 · 건설오니 · 혼합건설폐기물 등.</t>
        </is>
      </c>
    </row>
    <row r="86" ht="20.5" customHeight="1">
      <c r="A86" s="82" t="inlineStr">
        <is>
          <t>다.</t>
        </is>
      </c>
      <c r="B86" s="66" t="inlineStr">
        <is>
          <t>생활계 폐기물 : 현장 사무실 · 식당의 쓰레기 · 음식물.</t>
        </is>
      </c>
    </row>
    <row r="87" ht="3" customHeight="1"/>
    <row r="88" ht="22" customHeight="1">
      <c r="A88" s="80" t="inlineStr">
        <is>
          <t>3.2  관련 법규 요점</t>
        </is>
      </c>
    </row>
    <row r="89" ht="36" customHeight="1">
      <c r="A89" s="82" t="inlineStr">
        <is>
          <t>가.</t>
        </is>
      </c>
      <c r="B89" s="66" t="inlineStr">
        <is>
          <t>건설폐기물은 「건설폐기물의 재활용촉진에 관한 법률」에 따라 종류별로 분리하여 배출 · 보관하고, 허가받은 처리업자에게 위탁하며 전자인계서(올바로시스템)로 관리한다.</t>
        </is>
      </c>
    </row>
    <row r="90" ht="36" customHeight="1">
      <c r="A90" s="82" t="inlineStr">
        <is>
          <t>나.</t>
        </is>
      </c>
      <c r="B90" s="66" t="inlineStr">
        <is>
          <t>배출자 신고 대상(발생량 기준은 관계 법령 확인)이면 관할 시장 · 군수 · 구청장에게 신고한다.</t>
        </is>
      </c>
    </row>
    <row r="91" ht="36" customHeight="1">
      <c r="A91" s="82" t="inlineStr">
        <is>
          <t>다.</t>
        </is>
      </c>
      <c r="B91" s="66" t="inlineStr">
        <is>
          <t>처리 기준 : 성질이 다른 폐기물 혼합 금지 · 지정 장소 보관 · 보관기간 준수 · 운반 때 흩날림 · 흘림 방지 · 현장 소각 금지.</t>
        </is>
      </c>
    </row>
    <row r="92" ht="3" customHeight="1"/>
    <row r="93" ht="22" customHeight="1">
      <c r="A93" s="80" t="inlineStr">
        <is>
          <t>3.3  폐기물 처리 과정</t>
        </is>
      </c>
    </row>
    <row r="94" ht="30" customHeight="1">
      <c r="A94" s="15" t="inlineStr"/>
      <c r="D94" s="117" t="inlineStr">
        <is>
          <t>폐 기 물  발 생</t>
        </is>
      </c>
      <c r="E94" s="7" t="n"/>
      <c r="F94" s="7" t="n"/>
      <c r="G94" s="7" t="n"/>
      <c r="H94" s="7" t="n"/>
      <c r="I94" s="7" t="n"/>
      <c r="J94" s="118" t="inlineStr"/>
    </row>
    <row r="95" ht="14" customHeight="1">
      <c r="A95" s="26" t="inlineStr">
        <is>
          <t>▼</t>
        </is>
      </c>
    </row>
    <row r="96" ht="30" customHeight="1">
      <c r="A96" s="15" t="inlineStr"/>
      <c r="D96" s="117" t="inlineStr">
        <is>
          <t>분 리 수 거</t>
        </is>
      </c>
      <c r="E96" s="7" t="n"/>
      <c r="F96" s="7" t="n"/>
      <c r="G96" s="7" t="n"/>
      <c r="H96" s="7" t="n"/>
      <c r="I96" s="7" t="n"/>
      <c r="J96" s="118" t="inlineStr">
        <is>
          <t xml:space="preserve">  ◀ 가연성 · 불연성 · 재활용 · 지정폐기물</t>
        </is>
      </c>
    </row>
    <row r="97" ht="14" customHeight="1">
      <c r="A97" s="26" t="inlineStr">
        <is>
          <t>▼</t>
        </is>
      </c>
    </row>
    <row r="98" ht="30" customHeight="1">
      <c r="A98" s="15" t="inlineStr"/>
      <c r="D98" s="117" t="inlineStr">
        <is>
          <t>현장 보관</t>
        </is>
      </c>
      <c r="E98" s="7" t="n"/>
      <c r="F98" s="7" t="n"/>
      <c r="G98" s="7" t="n"/>
      <c r="H98" s="7" t="n"/>
      <c r="I98" s="7" t="n"/>
      <c r="J98" s="118" t="inlineStr">
        <is>
          <t xml:space="preserve">  ◀ 종류별 보관 · 덮개 · 유출 방지</t>
        </is>
      </c>
    </row>
    <row r="99" ht="14" customHeight="1">
      <c r="A99" s="26" t="inlineStr">
        <is>
          <t>▼</t>
        </is>
      </c>
    </row>
    <row r="100" ht="30" customHeight="1">
      <c r="A100" s="15" t="inlineStr"/>
      <c r="D100" s="117" t="inlineStr">
        <is>
          <t>허가 처리업체 위탁</t>
        </is>
      </c>
      <c r="E100" s="7" t="n"/>
      <c r="F100" s="7" t="n"/>
      <c r="G100" s="7" t="n"/>
      <c r="H100" s="7" t="n"/>
      <c r="I100" s="7" t="n"/>
      <c r="J100" s="118" t="inlineStr">
        <is>
          <t xml:space="preserve">  ◀ 전자인계서(올바로시스템)</t>
        </is>
      </c>
    </row>
    <row r="101" ht="14" customHeight="1">
      <c r="A101" s="26" t="inlineStr">
        <is>
          <t>▼</t>
        </is>
      </c>
    </row>
    <row r="102" ht="30" customHeight="1">
      <c r="A102" s="15" t="inlineStr"/>
      <c r="D102" s="117" t="inlineStr">
        <is>
          <t>처리 확인 · 기록 보관</t>
        </is>
      </c>
      <c r="E102" s="7" t="n"/>
      <c r="F102" s="7" t="n"/>
      <c r="G102" s="7" t="n"/>
      <c r="H102" s="7" t="n"/>
      <c r="I102" s="7" t="n"/>
      <c r="J102" s="118" t="inlineStr"/>
    </row>
    <row r="103" ht="3" customHeight="1"/>
    <row r="104" ht="22" customHeight="1">
      <c r="A104" s="80" t="inlineStr">
        <is>
          <t>3.4  폐기물의 단계별 처리 계획</t>
        </is>
      </c>
    </row>
    <row r="105" ht="36" customHeight="1">
      <c r="A105" s="82" t="inlineStr">
        <is>
          <t>3.4.1</t>
        </is>
      </c>
      <c r="B105" s="66" t="inlineStr">
        <is>
          <t>발생 억제 : 반입 포장재는 납품자 수거 원칙 · 장비 폐기물(폐유 · 윤활유 · 걸레)은 장비업자 회수 · 표준화 작업으로 잔여 자재 줄임 · 1회용 자재 대신 반복 사용 자재.</t>
        </is>
      </c>
    </row>
    <row r="106" ht="36" customHeight="1">
      <c r="A106" s="82" t="inlineStr">
        <is>
          <t>3.4.2</t>
        </is>
      </c>
      <c r="B106" s="66" t="inlineStr">
        <is>
          <t>분리수거 : 현장 · 공구 사무실에 재활용 수집함 · 가연성 · 불연성 · 재활용으로 분리 · 재활용 대상은 월 1회 모아 처리.</t>
        </is>
      </c>
    </row>
    <row r="107" ht="36" customHeight="1">
      <c r="A107" s="82" t="inlineStr">
        <is>
          <t>3.4.3</t>
        </is>
      </c>
      <c r="B107" s="66" t="inlineStr">
        <is>
          <t>보관 : 흩날림 · 유출 · 지하 침투 · 악취가 없게 종류별로 보관하고, 지정폐기물은 따로 보관하며 보관기간은 관계 법령 기준을 넘지 않는다.</t>
        </is>
      </c>
    </row>
    <row r="108" ht="20.5" customHeight="1">
      <c r="A108" s="82" t="inlineStr">
        <is>
          <t>3.4.4</t>
        </is>
      </c>
      <c r="B108" s="66" t="inlineStr">
        <is>
          <t>운반 : 흩날림 · 악취 · 미관 저해가 없게 덮개를 씌우고, 장거리는 밀폐 차량을 쓴다.</t>
        </is>
      </c>
    </row>
    <row r="109" ht="36" customHeight="1">
      <c r="A109" s="82" t="inlineStr">
        <is>
          <t>3.4.5</t>
        </is>
      </c>
      <c r="B109" s="66" t="inlineStr">
        <is>
          <t>중간처리 · 최종처리 : 허가받은 처리업체에 위탁한다(현장 소각 금지). 환경관리자는 처리 상태를 주 1회 점검하고 기록 · 보관한다.</t>
        </is>
      </c>
    </row>
    <row r="110" ht="24" customHeight="1">
      <c r="A110" s="19" t="inlineStr">
        <is>
          <t>폐기물 종류</t>
        </is>
      </c>
      <c r="B110" s="7" t="n"/>
      <c r="C110" s="19" t="inlineStr">
        <is>
          <t>재활용</t>
        </is>
      </c>
      <c r="D110" s="19" t="inlineStr">
        <is>
          <t>처  리  방  법</t>
        </is>
      </c>
      <c r="E110" s="7" t="n"/>
      <c r="F110" s="7" t="n"/>
      <c r="G110" s="7" t="n"/>
      <c r="H110" s="7" t="n"/>
      <c r="I110" s="7" t="n"/>
      <c r="J110" s="19" t="inlineStr">
        <is>
          <t>비   고</t>
        </is>
      </c>
      <c r="K110" s="7" t="n"/>
      <c r="L110" s="7" t="n"/>
    </row>
    <row r="111" ht="31.5" customHeight="1">
      <c r="A111" s="72" t="inlineStr">
        <is>
          <t>생활 쓰레기</t>
        </is>
      </c>
      <c r="B111" s="7" t="n"/>
      <c r="C111" s="72" t="inlineStr"/>
      <c r="D111" s="72" t="inlineStr">
        <is>
          <t>분리수거함으로 재활용 대상과 위탁 대상을 나누어 전문 업체에 위탁</t>
        </is>
      </c>
      <c r="E111" s="7" t="n"/>
      <c r="F111" s="7" t="n"/>
      <c r="G111" s="7" t="n"/>
      <c r="H111" s="7" t="n"/>
      <c r="I111" s="7" t="n"/>
      <c r="J111" s="72" t="inlineStr"/>
      <c r="K111" s="7" t="n"/>
      <c r="L111" s="7" t="n"/>
    </row>
    <row r="112" ht="22" customHeight="1">
      <c r="A112" s="72" t="inlineStr">
        <is>
          <t>폐 금 속</t>
        </is>
      </c>
      <c r="B112" s="7" t="n"/>
      <c r="C112" s="72" t="inlineStr">
        <is>
          <t>○</t>
        </is>
      </c>
      <c r="D112" s="72" t="inlineStr">
        <is>
          <t>현장 폐기물 보관소에 모아 고철류는 매각 · 위탁</t>
        </is>
      </c>
      <c r="E112" s="7" t="n"/>
      <c r="F112" s="7" t="n"/>
      <c r="G112" s="7" t="n"/>
      <c r="H112" s="7" t="n"/>
      <c r="I112" s="7" t="n"/>
      <c r="J112" s="72" t="inlineStr"/>
      <c r="K112" s="7" t="n"/>
      <c r="L112" s="7" t="n"/>
    </row>
    <row r="113" ht="22" customHeight="1">
      <c r="A113" s="72" t="inlineStr">
        <is>
          <t>폐    유</t>
        </is>
      </c>
      <c r="B113" s="7" t="n"/>
      <c r="C113" s="72" t="inlineStr"/>
      <c r="D113" s="72" t="inlineStr">
        <is>
          <t>전량 용기에 모아 지정폐기물로 위탁</t>
        </is>
      </c>
      <c r="E113" s="7" t="n"/>
      <c r="F113" s="7" t="n"/>
      <c r="G113" s="7" t="n"/>
      <c r="H113" s="7" t="n"/>
      <c r="I113" s="7" t="n"/>
      <c r="J113" s="72" t="inlineStr">
        <is>
          <t>지정폐기물</t>
        </is>
      </c>
      <c r="K113" s="7" t="n"/>
      <c r="L113" s="7" t="n"/>
    </row>
    <row r="114" ht="22" customHeight="1">
      <c r="A114" s="72" t="inlineStr">
        <is>
          <t>폐합성수지 · 폐지</t>
        </is>
      </c>
      <c r="B114" s="7" t="n"/>
      <c r="C114" s="72" t="inlineStr"/>
      <c r="D114" s="72" t="inlineStr">
        <is>
          <t>보관함에 모아 위탁</t>
        </is>
      </c>
      <c r="E114" s="7" t="n"/>
      <c r="F114" s="7" t="n"/>
      <c r="G114" s="7" t="n"/>
      <c r="H114" s="7" t="n"/>
      <c r="I114" s="7" t="n"/>
      <c r="J114" s="72" t="inlineStr">
        <is>
          <t>지정폐기물은 따로</t>
        </is>
      </c>
      <c r="K114" s="7" t="n"/>
      <c r="L114" s="7" t="n"/>
    </row>
    <row r="115" ht="31.5" customHeight="1">
      <c r="A115" s="72" t="inlineStr">
        <is>
          <t>폐 목 재</t>
        </is>
      </c>
      <c r="B115" s="7" t="n"/>
      <c r="C115" s="72" t="inlineStr">
        <is>
          <t>○</t>
        </is>
      </c>
      <c r="D115" s="72" t="inlineStr">
        <is>
          <t>재활용하거나 위탁(유해물질 · 방부 처리 목재는 전문 업체)</t>
        </is>
      </c>
      <c r="E115" s="7" t="n"/>
      <c r="F115" s="7" t="n"/>
      <c r="G115" s="7" t="n"/>
      <c r="H115" s="7" t="n"/>
      <c r="I115" s="7" t="n"/>
      <c r="J115" s="72" t="inlineStr">
        <is>
          <t>현장 소각 금지</t>
        </is>
      </c>
      <c r="K115" s="7" t="n"/>
      <c r="L115" s="7" t="n"/>
    </row>
    <row r="116" ht="31.5" customHeight="1">
      <c r="A116" s="72" t="inlineStr">
        <is>
          <t>폐콘크리트 · 폐아스콘</t>
        </is>
      </c>
      <c r="B116" s="7" t="n"/>
      <c r="C116" s="72" t="inlineStr">
        <is>
          <t>○</t>
        </is>
      </c>
      <c r="D116" s="72" t="inlineStr">
        <is>
          <t>순환골재로 재활용(뒤채움 · 노상 등)하고 나머지는 위탁</t>
        </is>
      </c>
      <c r="E116" s="7" t="n"/>
      <c r="F116" s="7" t="n"/>
      <c r="G116" s="7" t="n"/>
      <c r="H116" s="7" t="n"/>
      <c r="I116" s="7" t="n"/>
      <c r="J116" s="72" t="inlineStr"/>
      <c r="K116" s="7" t="n"/>
      <c r="L116" s="7" t="n"/>
    </row>
    <row r="117" ht="22" customHeight="1">
      <c r="A117" s="72" t="inlineStr">
        <is>
          <t>건 설 오 니</t>
        </is>
      </c>
      <c r="B117" s="7" t="n"/>
      <c r="C117" s="72" t="inlineStr"/>
      <c r="D117" s="72" t="inlineStr">
        <is>
          <t>탈수 후 위탁</t>
        </is>
      </c>
      <c r="E117" s="7" t="n"/>
      <c r="F117" s="7" t="n"/>
      <c r="G117" s="7" t="n"/>
      <c r="H117" s="7" t="n"/>
      <c r="I117" s="7" t="n"/>
      <c r="J117" s="72" t="inlineStr"/>
      <c r="K117" s="7" t="n"/>
      <c r="L117" s="7" t="n"/>
    </row>
    <row r="118" ht="22" customHeight="1">
      <c r="A118" s="72" t="inlineStr">
        <is>
          <t>음 식 물</t>
        </is>
      </c>
      <c r="B118" s="7" t="n"/>
      <c r="C118" s="72" t="inlineStr"/>
      <c r="D118" s="72" t="inlineStr">
        <is>
          <t>수거 업체에 처리 의뢰</t>
        </is>
      </c>
      <c r="E118" s="7" t="n"/>
      <c r="F118" s="7" t="n"/>
      <c r="G118" s="7" t="n"/>
      <c r="H118" s="7" t="n"/>
      <c r="I118" s="7" t="n"/>
      <c r="J118" s="72" t="inlineStr"/>
      <c r="K118" s="7" t="n"/>
      <c r="L118" s="7" t="n"/>
    </row>
    <row r="119" ht="22" customHeight="1">
      <c r="A119" s="72" t="inlineStr">
        <is>
          <t>분    뇨</t>
        </is>
      </c>
      <c r="B119" s="7" t="n"/>
      <c r="C119" s="72" t="inlineStr"/>
      <c r="D119" s="72" t="inlineStr">
        <is>
          <t>개인하수처리시설 또는 이동식 화장실 — 정기 수거</t>
        </is>
      </c>
      <c r="E119" s="7" t="n"/>
      <c r="F119" s="7" t="n"/>
      <c r="G119" s="7" t="n"/>
      <c r="H119" s="7" t="n"/>
      <c r="I119" s="7" t="n"/>
      <c r="J119" s="72" t="inlineStr">
        <is>
          <t>「하수도법」</t>
        </is>
      </c>
      <c r="K119" s="7" t="n"/>
      <c r="L119" s="7" t="n"/>
    </row>
    <row r="120" ht="4" customHeight="1"/>
    <row r="121" ht="30" customHeight="1">
      <c r="A121" s="79" t="inlineStr">
        <is>
          <t>4.  결    론</t>
        </is>
      </c>
    </row>
    <row r="122" ht="4" customHeight="1"/>
    <row r="123" ht="68" customHeight="1">
      <c r="A123" s="81" t="inlineStr">
        <is>
          <t>공사 중 생기는 폐기물은 종류가 많으나 매각 · 현장 재활용 · 순환골재 활용 등으로 발생량을 최소화하여 쾌적한 공사환경을 만든다. 예기치 못한 상황이나 다량의 폐기물 처리가 필요할 때에 대비해 발주자 · 환경 관련 기관과 꾸준히 협의한다. 현장 종사자에게는 철저한 환경관리가 회사와 사회에 이익이 됨을 알려, 폐기물 처리를 비롯한 환경보전 전반에 책임감을 갖도록 한다.</t>
        </is>
      </c>
    </row>
    <row r="124" ht="4" customHeight="1"/>
    <row r="125" ht="30" customHeight="1">
      <c r="A125" s="79" t="inlineStr">
        <is>
          <t>5.  관련 법규</t>
        </is>
      </c>
    </row>
    <row r="126" ht="4" customHeight="1"/>
    <row r="127" ht="24" customHeight="1">
      <c r="A127" s="19" t="inlineStr">
        <is>
          <t>법    령</t>
        </is>
      </c>
      <c r="B127" s="7" t="n"/>
      <c r="C127" s="7" t="n"/>
      <c r="D127" s="7" t="n"/>
      <c r="E127" s="19" t="inlineStr">
        <is>
          <t>현 장 에 서  챙 길  일</t>
        </is>
      </c>
      <c r="F127" s="7" t="n"/>
      <c r="G127" s="7" t="n"/>
      <c r="H127" s="7" t="n"/>
      <c r="I127" s="7" t="n"/>
      <c r="J127" s="7" t="n"/>
      <c r="K127" s="7" t="n"/>
      <c r="L127" s="7" t="n"/>
    </row>
    <row r="128" ht="31.5" customHeight="1">
      <c r="A128" s="72" t="inlineStr">
        <is>
          <t>대기환경보전법</t>
        </is>
      </c>
      <c r="B128" s="7" t="n"/>
      <c r="C128" s="7" t="n"/>
      <c r="D128" s="7" t="n"/>
      <c r="E128" s="72" t="inlineStr">
        <is>
          <t>비산먼지 발생사업 신고(착공 전, 시행규칙 제58조) · 억제시설 설치와 조치(시행규칙 [별표 14])</t>
        </is>
      </c>
      <c r="F128" s="7" t="n"/>
      <c r="G128" s="7" t="n"/>
      <c r="H128" s="7" t="n"/>
      <c r="I128" s="7" t="n"/>
      <c r="J128" s="7" t="n"/>
      <c r="K128" s="7" t="n"/>
      <c r="L128" s="7" t="n"/>
    </row>
    <row r="129" ht="31.5" customHeight="1">
      <c r="A129" s="72" t="inlineStr">
        <is>
          <t>소음 · 진동관리법</t>
        </is>
      </c>
      <c r="B129" s="7" t="n"/>
      <c r="C129" s="7" t="n"/>
      <c r="D129" s="7" t="n"/>
      <c r="E129" s="72" t="inlineStr">
        <is>
          <t>특정공사 사전신고(착공 전까지, 시행규칙 제21조) · 공사장 소음 규제기준(시행규칙 [별표 8]) · 방음 · 방진시설</t>
        </is>
      </c>
      <c r="F129" s="7" t="n"/>
      <c r="G129" s="7" t="n"/>
      <c r="H129" s="7" t="n"/>
      <c r="I129" s="7" t="n"/>
      <c r="J129" s="7" t="n"/>
      <c r="K129" s="7" t="n"/>
      <c r="L129" s="7" t="n"/>
    </row>
    <row r="130" ht="22" customHeight="1">
      <c r="A130" s="72" t="inlineStr">
        <is>
          <t>물환경보전법</t>
        </is>
      </c>
      <c r="B130" s="7" t="n"/>
      <c r="C130" s="7" t="n"/>
      <c r="D130" s="7" t="n"/>
      <c r="E130" s="72" t="inlineStr">
        <is>
          <t>흙탕물 · 세륜수 · 콘크리트 세척수의 침사 · 중화 처리와 하천 유입 방지</t>
        </is>
      </c>
      <c r="F130" s="7" t="n"/>
      <c r="G130" s="7" t="n"/>
      <c r="H130" s="7" t="n"/>
      <c r="I130" s="7" t="n"/>
      <c r="J130" s="7" t="n"/>
      <c r="K130" s="7" t="n"/>
      <c r="L130" s="7" t="n"/>
    </row>
    <row r="131" ht="31.5" customHeight="1">
      <c r="A131" s="72" t="inlineStr">
        <is>
          <t>하수도법</t>
        </is>
      </c>
      <c r="B131" s="7" t="n"/>
      <c r="C131" s="7" t="n"/>
      <c r="D131" s="7" t="n"/>
      <c r="E131" s="72" t="inlineStr">
        <is>
          <t>현장 사무실 · 화장실 오수 — 개인하수처리시설 설치 · 관리 또는 이동식 화장실 수거</t>
        </is>
      </c>
      <c r="F131" s="7" t="n"/>
      <c r="G131" s="7" t="n"/>
      <c r="H131" s="7" t="n"/>
      <c r="I131" s="7" t="n"/>
      <c r="J131" s="7" t="n"/>
      <c r="K131" s="7" t="n"/>
      <c r="L131" s="7" t="n"/>
    </row>
    <row r="132" ht="22" customHeight="1">
      <c r="A132" s="72" t="inlineStr">
        <is>
          <t>폐기물관리법</t>
        </is>
      </c>
      <c r="B132" s="7" t="n"/>
      <c r="C132" s="7" t="n"/>
      <c r="D132" s="7" t="n"/>
      <c r="E132" s="72" t="inlineStr">
        <is>
          <t>지정폐기물 · 생활계 폐기물의 보관 · 처리 기준, 허가 업체 위탁</t>
        </is>
      </c>
      <c r="F132" s="7" t="n"/>
      <c r="G132" s="7" t="n"/>
      <c r="H132" s="7" t="n"/>
      <c r="I132" s="7" t="n"/>
      <c r="J132" s="7" t="n"/>
      <c r="K132" s="7" t="n"/>
      <c r="L132" s="7" t="n"/>
    </row>
    <row r="133" ht="31.5" customHeight="1">
      <c r="A133" s="72" t="inlineStr">
        <is>
          <t>건설폐기물의 재활용촉진에
관한 법률</t>
        </is>
      </c>
      <c r="B133" s="7" t="n"/>
      <c r="C133" s="7" t="n"/>
      <c r="D133" s="7" t="n"/>
      <c r="E133" s="72" t="inlineStr">
        <is>
          <t>건설폐기물 분리 배출 · 보관 · 위탁 처리 · 재활용, 전자인계서 관리</t>
        </is>
      </c>
      <c r="F133" s="7" t="n"/>
      <c r="G133" s="7" t="n"/>
      <c r="H133" s="7" t="n"/>
      <c r="I133" s="7" t="n"/>
      <c r="J133" s="7" t="n"/>
      <c r="K133" s="7" t="n"/>
      <c r="L133" s="7" t="n"/>
    </row>
    <row r="134" ht="22" customHeight="1">
      <c r="A134" s="72" t="inlineStr">
        <is>
          <t>환경영향평가법</t>
        </is>
      </c>
      <c r="B134" s="7" t="n"/>
      <c r="C134" s="7" t="n"/>
      <c r="D134" s="7" t="n"/>
      <c r="E134" s="72" t="inlineStr">
        <is>
          <t>환경영향평가 협의 대상 사업이면 협의 내용 이행과 사후환경영향조사</t>
        </is>
      </c>
      <c r="F134" s="7" t="n"/>
      <c r="G134" s="7" t="n"/>
      <c r="H134" s="7" t="n"/>
      <c r="I134" s="7" t="n"/>
      <c r="J134" s="7" t="n"/>
      <c r="K134" s="7" t="n"/>
      <c r="L134" s="7" t="n"/>
    </row>
    <row r="136" ht="34" customHeight="1">
      <c r="A136" s="17" t="inlineStr">
        <is>
          <t>옛 법령(소음진동규제법 · 수질환경보전법 · 오수분뇨법)과 옛 조문 인용은 현행 법령 표로 바꾸고, 현장 소각 · 옛 보관일수 · 옛 신고 기준은 뺐습니다.</t>
        </is>
      </c>
    </row>
    <row r="137" ht="19.5" customHeight="1">
      <c r="A137" s="17" t="inlineStr">
        <is>
          <t>특정공사 사전신고 · 비산먼지 조치 기준은 2026년 현행 조문으로 맞췄습니다.</t>
        </is>
      </c>
    </row>
  </sheetData>
  <mergeCells count="213">
    <mergeCell ref="J117:L117"/>
    <mergeCell ref="E58:L58"/>
    <mergeCell ref="B91:L91"/>
    <mergeCell ref="A51:B51"/>
    <mergeCell ref="B109:L109"/>
    <mergeCell ref="K33:L33"/>
    <mergeCell ref="B47:L47"/>
    <mergeCell ref="A137:L137"/>
    <mergeCell ref="A134:D134"/>
    <mergeCell ref="A21:C21"/>
    <mergeCell ref="J119:L119"/>
    <mergeCell ref="C67:I67"/>
    <mergeCell ref="A136:L136"/>
    <mergeCell ref="A57:L57"/>
    <mergeCell ref="K35:L35"/>
    <mergeCell ref="A54:B54"/>
    <mergeCell ref="A58:D58"/>
    <mergeCell ref="A23:C23"/>
    <mergeCell ref="B86:L86"/>
    <mergeCell ref="D20:G20"/>
    <mergeCell ref="B39:L39"/>
    <mergeCell ref="J66:L66"/>
    <mergeCell ref="J118:L118"/>
    <mergeCell ref="B14:L14"/>
    <mergeCell ref="E60:L60"/>
    <mergeCell ref="A60:D60"/>
    <mergeCell ref="D22:G22"/>
    <mergeCell ref="E34:F34"/>
    <mergeCell ref="D117:I117"/>
    <mergeCell ref="G34:H34"/>
    <mergeCell ref="B13:L13"/>
    <mergeCell ref="D96:I96"/>
    <mergeCell ref="E59:L59"/>
    <mergeCell ref="A33:B33"/>
    <mergeCell ref="B78:L78"/>
    <mergeCell ref="A93:L93"/>
    <mergeCell ref="D110:I110"/>
    <mergeCell ref="D21:G21"/>
    <mergeCell ref="C36:D36"/>
    <mergeCell ref="E133:L133"/>
    <mergeCell ref="E36:F36"/>
    <mergeCell ref="H19:L19"/>
    <mergeCell ref="A83:L83"/>
    <mergeCell ref="A53:B53"/>
    <mergeCell ref="E61:L61"/>
    <mergeCell ref="A35:B35"/>
    <mergeCell ref="D100:I100"/>
    <mergeCell ref="J116:L116"/>
    <mergeCell ref="A49:L49"/>
    <mergeCell ref="A68:B68"/>
    <mergeCell ref="A117:B117"/>
    <mergeCell ref="A111:B111"/>
    <mergeCell ref="K37:L37"/>
    <mergeCell ref="D111:I111"/>
    <mergeCell ref="B106:L106"/>
    <mergeCell ref="A62:D62"/>
    <mergeCell ref="J65:L65"/>
    <mergeCell ref="B90:L90"/>
    <mergeCell ref="E129:L129"/>
    <mergeCell ref="D24:G24"/>
    <mergeCell ref="A80:L80"/>
    <mergeCell ref="A3:L3"/>
    <mergeCell ref="A12:L12"/>
    <mergeCell ref="B27:L27"/>
    <mergeCell ref="A95:L95"/>
    <mergeCell ref="C66:I66"/>
    <mergeCell ref="E131:L131"/>
    <mergeCell ref="A104:L104"/>
    <mergeCell ref="E38:F38"/>
    <mergeCell ref="H21:L21"/>
    <mergeCell ref="G38:H38"/>
    <mergeCell ref="A127:D127"/>
    <mergeCell ref="B77:L77"/>
    <mergeCell ref="A5:L5"/>
    <mergeCell ref="A32:L32"/>
    <mergeCell ref="A37:B37"/>
    <mergeCell ref="J113:L113"/>
    <mergeCell ref="A59:D59"/>
    <mergeCell ref="A97:L97"/>
    <mergeCell ref="D19:G19"/>
    <mergeCell ref="C68:I68"/>
    <mergeCell ref="D114:I114"/>
    <mergeCell ref="A96:C96"/>
    <mergeCell ref="J115:L115"/>
    <mergeCell ref="A61:D61"/>
    <mergeCell ref="D113:I113"/>
    <mergeCell ref="B29:L29"/>
    <mergeCell ref="G33:H33"/>
    <mergeCell ref="I33:J33"/>
    <mergeCell ref="A116:B116"/>
    <mergeCell ref="A128:D128"/>
    <mergeCell ref="B84:L84"/>
    <mergeCell ref="C65:I65"/>
    <mergeCell ref="H22:L22"/>
    <mergeCell ref="A24:C24"/>
    <mergeCell ref="C50:L50"/>
    <mergeCell ref="D115:I115"/>
    <mergeCell ref="J67:L67"/>
    <mergeCell ref="G35:H35"/>
    <mergeCell ref="I35:J35"/>
    <mergeCell ref="C55:L55"/>
    <mergeCell ref="A52:B52"/>
    <mergeCell ref="J112:L112"/>
    <mergeCell ref="B15:L15"/>
    <mergeCell ref="A115:B115"/>
    <mergeCell ref="A123:L123"/>
    <mergeCell ref="J69:L69"/>
    <mergeCell ref="B89:L89"/>
    <mergeCell ref="A129:D129"/>
    <mergeCell ref="A34:B34"/>
    <mergeCell ref="C34:D34"/>
    <mergeCell ref="B26:L26"/>
    <mergeCell ref="A25:L25"/>
    <mergeCell ref="C52:L52"/>
    <mergeCell ref="H20:L20"/>
    <mergeCell ref="J98:L98"/>
    <mergeCell ref="A131:D131"/>
    <mergeCell ref="E62:L62"/>
    <mergeCell ref="A36:B36"/>
    <mergeCell ref="A119:B119"/>
    <mergeCell ref="A18:L18"/>
    <mergeCell ref="E127:L127"/>
    <mergeCell ref="A69:B69"/>
    <mergeCell ref="B105:L105"/>
    <mergeCell ref="A65:B65"/>
    <mergeCell ref="D112:I112"/>
    <mergeCell ref="A22:C22"/>
    <mergeCell ref="G37:H37"/>
    <mergeCell ref="D118:I118"/>
    <mergeCell ref="I37:J37"/>
    <mergeCell ref="B107:L107"/>
    <mergeCell ref="E128:L128"/>
    <mergeCell ref="J96:L96"/>
    <mergeCell ref="A20:C20"/>
    <mergeCell ref="A55:B55"/>
    <mergeCell ref="A125:L125"/>
    <mergeCell ref="A72:L72"/>
    <mergeCell ref="D98:I98"/>
    <mergeCell ref="A113:B113"/>
    <mergeCell ref="A121:L121"/>
    <mergeCell ref="J110:L110"/>
    <mergeCell ref="A44:L44"/>
    <mergeCell ref="B28:L28"/>
    <mergeCell ref="C54:L54"/>
    <mergeCell ref="B108:L108"/>
    <mergeCell ref="A133:D133"/>
    <mergeCell ref="A98:C98"/>
    <mergeCell ref="A38:B38"/>
    <mergeCell ref="A64:L64"/>
    <mergeCell ref="C38:D38"/>
    <mergeCell ref="B30:L30"/>
    <mergeCell ref="A1:F1"/>
    <mergeCell ref="J102:L102"/>
    <mergeCell ref="H24:L24"/>
    <mergeCell ref="A88:L88"/>
    <mergeCell ref="A70:L70"/>
    <mergeCell ref="B85:L85"/>
    <mergeCell ref="A67:B67"/>
    <mergeCell ref="J68:L68"/>
    <mergeCell ref="I34:J34"/>
    <mergeCell ref="B75:L75"/>
    <mergeCell ref="A7:L7"/>
    <mergeCell ref="K34:L34"/>
    <mergeCell ref="A41:L41"/>
    <mergeCell ref="E130:L130"/>
    <mergeCell ref="C33:D33"/>
    <mergeCell ref="A99:L99"/>
    <mergeCell ref="E33:F33"/>
    <mergeCell ref="D116:I116"/>
    <mergeCell ref="G36:H36"/>
    <mergeCell ref="B46:L46"/>
    <mergeCell ref="I36:J36"/>
    <mergeCell ref="A110:B110"/>
    <mergeCell ref="K36:L36"/>
    <mergeCell ref="E132:L132"/>
    <mergeCell ref="J100:L100"/>
    <mergeCell ref="C35:D35"/>
    <mergeCell ref="J94:L94"/>
    <mergeCell ref="D23:G23"/>
    <mergeCell ref="E35:F35"/>
    <mergeCell ref="A101:L101"/>
    <mergeCell ref="C53:L53"/>
    <mergeCell ref="C69:I69"/>
    <mergeCell ref="D102:I102"/>
    <mergeCell ref="A130:D130"/>
    <mergeCell ref="J114:L114"/>
    <mergeCell ref="A66:B66"/>
    <mergeCell ref="A100:C100"/>
    <mergeCell ref="A17:L17"/>
    <mergeCell ref="A118:B118"/>
    <mergeCell ref="A50:B50"/>
    <mergeCell ref="G1:L1"/>
    <mergeCell ref="A132:D132"/>
    <mergeCell ref="A19:C19"/>
    <mergeCell ref="B73:L73"/>
    <mergeCell ref="A102:C102"/>
    <mergeCell ref="D94:I94"/>
    <mergeCell ref="A9:L9"/>
    <mergeCell ref="J111:L111"/>
    <mergeCell ref="B74:L74"/>
    <mergeCell ref="D119:I119"/>
    <mergeCell ref="I38:J38"/>
    <mergeCell ref="A94:C94"/>
    <mergeCell ref="A112:B112"/>
    <mergeCell ref="K38:L38"/>
    <mergeCell ref="E134:L134"/>
    <mergeCell ref="C37:D37"/>
    <mergeCell ref="E37:F37"/>
    <mergeCell ref="C51:L51"/>
    <mergeCell ref="H23:L23"/>
    <mergeCell ref="B76:L76"/>
    <mergeCell ref="B45:L45"/>
    <mergeCell ref="A114:B114"/>
  </mergeCells>
  <printOptions horizontalCentered="1"/>
  <pageMargins left="0.6" right="0.6" top="0.6" bottom="0.6" header="0.2" footer="0.2"/>
  <pageSetup orientation="portrait" paperSize="9" fitToHeight="0" fitToWidth="1"/>
  <rowBreaks count="6" manualBreakCount="6">
    <brk id="7" min="0" max="16383" man="1"/>
    <brk id="30" min="0" max="16383" man="1"/>
    <brk id="39" min="0" max="16383" man="1"/>
    <brk id="62" min="0" max="16383" man="1"/>
    <brk id="78" min="0" max="16383" man="1"/>
    <brk id="109" min="0" max="16383" man="1"/>
  </rowBreaks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8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130" customHeight="1"/>
    <row r="3" ht="60" customHeight="1">
      <c r="A3" s="22" t="inlineStr">
        <is>
          <t>산업안전보건관리비 사용내역서</t>
        </is>
      </c>
    </row>
    <row r="4" ht="50" customHeight="1"/>
    <row r="5" ht="40" customHeight="1">
      <c r="A5" s="77">
        <f>IF('기본입력'!D6="","",'기본입력'!D6)</f>
        <v/>
      </c>
    </row>
    <row r="6" ht="40" customHeight="1"/>
    <row r="7" ht="30" customHeight="1">
      <c r="A7" s="119">
        <f>IF(N(A36)=0,"20    .    .",A36)</f>
        <v/>
      </c>
    </row>
    <row r="8" ht="250" customHeight="1"/>
    <row r="9" ht="44" customHeight="1">
      <c r="A9" s="76">
        <f>IF('기본입력'!D18="","",'기본입력'!D18)</f>
        <v/>
      </c>
    </row>
    <row r="10" ht="36" customHeight="1">
      <c r="A10" s="120" t="inlineStr">
        <is>
          <t>산업안전보건관리비 사용내역서</t>
        </is>
      </c>
    </row>
    <row r="11" ht="4" customHeight="1"/>
    <row r="12" ht="26" customHeight="1">
      <c r="A12" s="6" t="inlineStr">
        <is>
          <t>건설업체명</t>
        </is>
      </c>
      <c r="B12" s="7" t="n"/>
      <c r="C12" s="87">
        <f>IF('기본입력'!D18="","",'기본입력'!D18)</f>
        <v/>
      </c>
      <c r="D12" s="7" t="n"/>
      <c r="E12" s="7" t="n"/>
      <c r="F12" s="7" t="n"/>
      <c r="G12" s="6" t="inlineStr">
        <is>
          <t>공  사  명</t>
        </is>
      </c>
      <c r="H12" s="7" t="n"/>
      <c r="I12" s="88">
        <f>IF('기본입력'!D6="","",'기본입력'!D6)</f>
        <v/>
      </c>
      <c r="J12" s="7" t="n"/>
      <c r="K12" s="7" t="n"/>
      <c r="L12" s="7" t="n"/>
    </row>
    <row r="13" ht="26" customHeight="1">
      <c r="A13" s="6" t="inlineStr">
        <is>
          <t>소  재  지</t>
        </is>
      </c>
      <c r="B13" s="7" t="n"/>
      <c r="C13" s="88">
        <f>IF('기본입력'!D20="","",'기본입력'!D20)</f>
        <v/>
      </c>
      <c r="D13" s="7" t="n"/>
      <c r="E13" s="7" t="n"/>
      <c r="F13" s="7" t="n"/>
      <c r="G13" s="6" t="inlineStr">
        <is>
          <t>대  표  자</t>
        </is>
      </c>
      <c r="H13" s="7" t="n"/>
      <c r="I13" s="87">
        <f>IF('기본입력'!D19="","",'기본입력'!D19)</f>
        <v/>
      </c>
      <c r="J13" s="7" t="n"/>
      <c r="K13" s="7" t="n"/>
      <c r="L13" s="7" t="n"/>
    </row>
    <row r="14" ht="26" customHeight="1">
      <c r="A14" s="6" t="inlineStr">
        <is>
          <t>공 사 금 액</t>
        </is>
      </c>
      <c r="B14" s="7" t="n"/>
      <c r="C14" s="89">
        <f>IF(N('기본입력'!D9)=0,"",'기본입력'!D9)</f>
        <v/>
      </c>
      <c r="D14" s="7" t="n"/>
      <c r="E14" s="7" t="n"/>
      <c r="F14" s="7" t="n"/>
      <c r="G14" s="6" t="inlineStr">
        <is>
          <t>공 사 기 간</t>
        </is>
      </c>
      <c r="H14" s="7" t="n"/>
      <c r="I14" s="90">
        <f>IF(OR(N('기본입력'!J11)=0,N('기본입력'!J12)=0),"",YEAR('기본입력'!J11)&amp;". "&amp;MONTH('기본입력'!J11)&amp;". "&amp;DAY('기본입력'!J11)&amp;". ~ "&amp;YEAR('기본입력'!J12)&amp;". "&amp;MONTH('기본입력'!J12)&amp;". "&amp;DAY('기본입력'!J12)&amp;".")</f>
        <v/>
      </c>
      <c r="J14" s="7" t="n"/>
      <c r="K14" s="7" t="n"/>
      <c r="L14" s="7" t="n"/>
    </row>
    <row r="15" ht="26" customHeight="1">
      <c r="A15" s="6" t="inlineStr">
        <is>
          <t>발  주  자</t>
        </is>
      </c>
      <c r="B15" s="7" t="n"/>
      <c r="C15" s="87">
        <f>IF('기본입력'!D8="","",'기본입력'!D8)</f>
        <v/>
      </c>
      <c r="D15" s="7" t="n"/>
      <c r="E15" s="7" t="n"/>
      <c r="F15" s="7" t="n"/>
      <c r="G15" s="11" t="inlineStr">
        <is>
          <t>누계 공정률
(기성 기준)</t>
        </is>
      </c>
      <c r="H15" s="7" t="n"/>
      <c r="I15" s="121" t="n"/>
      <c r="J15" s="7" t="n"/>
      <c r="K15" s="7" t="n"/>
      <c r="L15" s="7" t="n"/>
    </row>
    <row r="16" ht="32" customHeight="1">
      <c r="A16" s="11" t="inlineStr">
        <is>
          <t>계상된
안전보건관리비</t>
        </is>
      </c>
      <c r="B16" s="7" t="n"/>
      <c r="C16" s="92">
        <f>IF(N('기본입력'!D33)=0,"",'기본입력'!D33)</f>
        <v/>
      </c>
      <c r="D16" s="7" t="n"/>
      <c r="E16" s="7" t="n"/>
      <c r="F16" s="7" t="n"/>
      <c r="G16" s="122" t="inlineStr">
        <is>
          <t>공사진척에 따른
사용기준금액</t>
        </is>
      </c>
      <c r="H16" s="7" t="n"/>
      <c r="I16" s="92">
        <f>IF(OR(C17="",N(C16)=0),"",C16*C17)</f>
        <v/>
      </c>
      <c r="J16" s="7" t="n"/>
      <c r="K16" s="7" t="n"/>
      <c r="L16" s="7" t="n"/>
    </row>
    <row r="17" ht="30" customHeight="1">
      <c r="A17" s="122" t="inlineStr">
        <is>
          <t>사용기준(별표 3)</t>
        </is>
      </c>
      <c r="B17" s="7" t="n"/>
      <c r="C17" s="123">
        <f>IF(N(I15)=0,"",IF(I15&gt;=0.9,0.9,IF(I15&gt;=0.7,0.7,IF(I15&gt;=0.5,0.5,0))))</f>
        <v/>
      </c>
      <c r="D17" s="7" t="n"/>
      <c r="E17" s="7" t="n"/>
      <c r="F17" s="7" t="n"/>
      <c r="G17" s="11" t="inlineStr">
        <is>
          <t>기준 대비
부족액</t>
        </is>
      </c>
      <c r="H17" s="7" t="n"/>
      <c r="I17" s="64">
        <f>IF(OR(I16="",G31=""),"",MAX(0,I16-G31))</f>
        <v/>
      </c>
      <c r="J17" s="7" t="n"/>
      <c r="K17" s="7" t="n"/>
      <c r="L17" s="7" t="n"/>
    </row>
    <row r="18" ht="4" customHeight="1"/>
    <row r="19" ht="24" customHeight="1">
      <c r="A19" s="19" t="inlineStr">
        <is>
          <t>사     용     금     액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4" customHeight="1">
      <c r="A20" s="19" t="inlineStr">
        <is>
          <t>항          목</t>
        </is>
      </c>
      <c r="B20" s="7" t="n"/>
      <c r="C20" s="7" t="n"/>
      <c r="D20" s="7" t="n"/>
      <c r="E20" s="7" t="n"/>
      <c r="F20" s="7" t="n"/>
      <c r="G20" s="19" t="inlineStr">
        <is>
          <t>사 용 금 액</t>
        </is>
      </c>
      <c r="H20" s="7" t="n"/>
      <c r="I20" s="7" t="n"/>
      <c r="J20" s="19" t="inlineStr">
        <is>
          <t>비 율 (계상액 대비)</t>
        </is>
      </c>
      <c r="K20" s="7" t="n"/>
      <c r="L20" s="7" t="n"/>
    </row>
    <row r="21" ht="23" customHeight="1">
      <c r="A21" s="93" t="inlineStr">
        <is>
          <t>1. 안전관리자 · 보건관리자의 임금 등</t>
        </is>
      </c>
      <c r="B21" s="7" t="n"/>
      <c r="C21" s="7" t="n"/>
      <c r="D21" s="7" t="n"/>
      <c r="E21" s="7" t="n"/>
      <c r="F21" s="7" t="n"/>
      <c r="G21" s="62">
        <f>IF(N(K45)=0,"",K45)</f>
        <v/>
      </c>
      <c r="H21" s="7" t="n"/>
      <c r="I21" s="7" t="n"/>
      <c r="J21" s="94">
        <f>IF(OR(G21="",N(C16)=0),"",G21/C16)</f>
        <v/>
      </c>
      <c r="K21" s="7" t="n"/>
      <c r="L21" s="7" t="n"/>
    </row>
    <row r="22" ht="23" customHeight="1">
      <c r="A22" s="93" t="inlineStr">
        <is>
          <t>2. 안전시설비 등</t>
        </is>
      </c>
      <c r="B22" s="7" t="n"/>
      <c r="C22" s="7" t="n"/>
      <c r="D22" s="7" t="n"/>
      <c r="E22" s="7" t="n"/>
      <c r="F22" s="7" t="n"/>
      <c r="G22" s="62">
        <f>IF(N(K51)+N(K54)=0,"",N(K51)+N(K54))</f>
        <v/>
      </c>
      <c r="H22" s="7" t="n"/>
      <c r="I22" s="7" t="n"/>
      <c r="J22" s="94">
        <f>IF(OR(G22="",N(C16)=0),"",G22/C16)</f>
        <v/>
      </c>
      <c r="K22" s="7" t="n"/>
      <c r="L22" s="7" t="n"/>
    </row>
    <row r="23" ht="20" customHeight="1">
      <c r="A23" s="72" t="inlineStr">
        <is>
          <t xml:space="preserve">      (그중 스마트 안전장비 — 2 - 나)</t>
        </is>
      </c>
      <c r="B23" s="7" t="n"/>
      <c r="C23" s="7" t="n"/>
      <c r="D23" s="7" t="n"/>
      <c r="E23" s="7" t="n"/>
      <c r="F23" s="7" t="n"/>
      <c r="G23" s="95">
        <f>IF(N(K54)=0,"",K54)</f>
        <v/>
      </c>
      <c r="H23" s="7" t="n"/>
      <c r="I23" s="7" t="n"/>
      <c r="J23" s="96">
        <f>IF(OR(G23="",N(C16)=0),"",G23/C16)</f>
        <v/>
      </c>
      <c r="K23" s="7" t="n"/>
      <c r="L23" s="7" t="n"/>
    </row>
    <row r="24" ht="23" customHeight="1">
      <c r="A24" s="93" t="inlineStr">
        <is>
          <t>3. 보호구 등</t>
        </is>
      </c>
      <c r="B24" s="7" t="n"/>
      <c r="C24" s="7" t="n"/>
      <c r="D24" s="7" t="n"/>
      <c r="E24" s="7" t="n"/>
      <c r="F24" s="7" t="n"/>
      <c r="G24" s="62">
        <f>IF(N(K60)=0,"",K60)</f>
        <v/>
      </c>
      <c r="H24" s="7" t="n"/>
      <c r="I24" s="7" t="n"/>
      <c r="J24" s="94">
        <f>IF(OR(G24="",N(C16)=0),"",G24/C16)</f>
        <v/>
      </c>
      <c r="K24" s="7" t="n"/>
      <c r="L24" s="7" t="n"/>
    </row>
    <row r="25" ht="23" customHeight="1">
      <c r="A25" s="93" t="inlineStr">
        <is>
          <t>4. 안전보건진단비 등</t>
        </is>
      </c>
      <c r="B25" s="7" t="n"/>
      <c r="C25" s="7" t="n"/>
      <c r="D25" s="7" t="n"/>
      <c r="E25" s="7" t="n"/>
      <c r="F25" s="7" t="n"/>
      <c r="G25" s="62">
        <f>IF(N(K63)=0,"",K63)</f>
        <v/>
      </c>
      <c r="H25" s="7" t="n"/>
      <c r="I25" s="7" t="n"/>
      <c r="J25" s="94">
        <f>IF(OR(G25="",N(C16)=0),"",G25/C16)</f>
        <v/>
      </c>
      <c r="K25" s="7" t="n"/>
      <c r="L25" s="7" t="n"/>
    </row>
    <row r="26" ht="23" customHeight="1">
      <c r="A26" s="93" t="inlineStr">
        <is>
          <t>5. 안전보건교육비 등</t>
        </is>
      </c>
      <c r="B26" s="7" t="n"/>
      <c r="C26" s="7" t="n"/>
      <c r="D26" s="7" t="n"/>
      <c r="E26" s="7" t="n"/>
      <c r="F26" s="7" t="n"/>
      <c r="G26" s="62">
        <f>IF(N(K67)=0,"",K67)</f>
        <v/>
      </c>
      <c r="H26" s="7" t="n"/>
      <c r="I26" s="7" t="n"/>
      <c r="J26" s="94">
        <f>IF(OR(G26="",N(C16)=0),"",G26/C16)</f>
        <v/>
      </c>
      <c r="K26" s="7" t="n"/>
      <c r="L26" s="7" t="n"/>
    </row>
    <row r="27" ht="23" customHeight="1">
      <c r="A27" s="93" t="inlineStr">
        <is>
          <t>6. 근로자 건강장해예방비 등</t>
        </is>
      </c>
      <c r="B27" s="7" t="n"/>
      <c r="C27" s="7" t="n"/>
      <c r="D27" s="7" t="n"/>
      <c r="E27" s="7" t="n"/>
      <c r="F27" s="7" t="n"/>
      <c r="G27" s="62">
        <f>IF(N(K71)=0,"",K71)</f>
        <v/>
      </c>
      <c r="H27" s="7" t="n"/>
      <c r="I27" s="7" t="n"/>
      <c r="J27" s="94">
        <f>IF(OR(G27="",N(C16)=0),"",G27/C16)</f>
        <v/>
      </c>
      <c r="K27" s="7" t="n"/>
      <c r="L27" s="7" t="n"/>
    </row>
    <row r="28" ht="23" customHeight="1">
      <c r="A28" s="93" t="inlineStr">
        <is>
          <t>7. 건설재해예방전문지도기관 지도 대가</t>
        </is>
      </c>
      <c r="B28" s="7" t="n"/>
      <c r="C28" s="7" t="n"/>
      <c r="D28" s="7" t="n"/>
      <c r="E28" s="7" t="n"/>
      <c r="F28" s="7" t="n"/>
      <c r="G28" s="62">
        <f>IF(N(K74)=0,"",K74)</f>
        <v/>
      </c>
      <c r="H28" s="7" t="n"/>
      <c r="I28" s="7" t="n"/>
      <c r="J28" s="94">
        <f>IF(OR(G28="",N(C16)=0),"",G28/C16)</f>
        <v/>
      </c>
      <c r="K28" s="7" t="n"/>
      <c r="L28" s="7" t="n"/>
    </row>
    <row r="29" ht="23" customHeight="1">
      <c r="A29" s="93" t="inlineStr">
        <is>
          <t>8. 본사 전담조직 근로자 임금 등</t>
        </is>
      </c>
      <c r="B29" s="7" t="n"/>
      <c r="C29" s="7" t="n"/>
      <c r="D29" s="7" t="n"/>
      <c r="E29" s="7" t="n"/>
      <c r="F29" s="7" t="n"/>
      <c r="G29" s="62">
        <f>IF(N(K77)=0,"",K77)</f>
        <v/>
      </c>
      <c r="H29" s="7" t="n"/>
      <c r="I29" s="7" t="n"/>
      <c r="J29" s="94">
        <f>IF(OR(G29="",N(C16)=0),"",G29/C16)</f>
        <v/>
      </c>
      <c r="K29" s="7" t="n"/>
      <c r="L29" s="7" t="n"/>
    </row>
    <row r="30" ht="23" customHeight="1">
      <c r="A30" s="93" t="inlineStr">
        <is>
          <t>9. 위험성평가 등에 따른 개선비</t>
        </is>
      </c>
      <c r="B30" s="7" t="n"/>
      <c r="C30" s="7" t="n"/>
      <c r="D30" s="7" t="n"/>
      <c r="E30" s="7" t="n"/>
      <c r="F30" s="7" t="n"/>
      <c r="G30" s="62">
        <f>IF(N(K80)=0,"",K80)</f>
        <v/>
      </c>
      <c r="H30" s="7" t="n"/>
      <c r="I30" s="7" t="n"/>
      <c r="J30" s="94">
        <f>IF(OR(G30="",N(C16)=0),"",G30/C16)</f>
        <v/>
      </c>
      <c r="K30" s="7" t="n"/>
      <c r="L30" s="7" t="n"/>
    </row>
    <row r="31" ht="26" customHeight="1">
      <c r="A31" s="97" t="inlineStr">
        <is>
          <t>합          계</t>
        </is>
      </c>
      <c r="B31" s="7" t="n"/>
      <c r="C31" s="7" t="n"/>
      <c r="D31" s="7" t="n"/>
      <c r="E31" s="7" t="n"/>
      <c r="F31" s="7" t="n"/>
      <c r="G31" s="61">
        <f>IF((N(G21)+N(G22)+N(G24)+N(G25)+N(G26)+N(G27)+N(G28)+N(G29)+N(G30))=0,"",N(G21)+N(G22)+N(G24)+N(G25)+N(G26)+N(G27)+N(G28)+N(G29)+N(G30))</f>
        <v/>
      </c>
      <c r="H31" s="7" t="n"/>
      <c r="I31" s="7" t="n"/>
      <c r="J31" s="98">
        <f>IF(OR(G31="",N(C16)=0),"",G31/C16)</f>
        <v/>
      </c>
      <c r="K31" s="7" t="n"/>
      <c r="L31" s="7" t="n"/>
    </row>
    <row r="32" ht="17" customHeight="1">
      <c r="A32" s="65">
        <f>IF(OR(G31="",C17=""),"",IF(C17=0,"공정률 50% 미만 — 공사진척에 따른 사용기준(별표 3) 적용 전입니다.",IF(G31&gt;=I16,"✔ 공사진척에 따른 사용기준(별표 3) 이상 사용했습니다.","⚠ 공사진척에 따른 사용기준금액보다 적게 썼습니다 — 부족액을 확인하세요.")))</f>
        <v/>
      </c>
    </row>
    <row r="33" ht="17" customHeight="1">
      <c r="A33" s="65">
        <f>IF(N(C16)=0,"",IF((IF(N(K54)&gt;C16*0.2,"스마트 안전장비 ","")&amp;IF(N(K77)&gt;C16*0.05,"본사 전담조직 ","")&amp;IF(N(K80)&gt;C16*0.15,"위험성평가 개선 ",""))="","✔ 한도 항목(스마트 안전장비 10분의 2 · 본사 전담조직 20분의 1 · 위험성평가 개선 100분의 15) 모두 한도 안입니다.","⚠ 한도 초과 : "&amp;IF(N(K54)&gt;C16*0.2,"스마트 안전장비 ","")&amp;IF(N(K77)&gt;C16*0.05,"본사 전담조직 ","")&amp;IF(N(K80)&gt;C16*0.15,"위험성평가 개선 ","")))</f>
        <v/>
      </c>
    </row>
    <row r="34" ht="6" customHeight="1"/>
    <row r="35" ht="26" customHeight="1">
      <c r="A35" s="101" t="inlineStr">
        <is>
          <t xml:space="preserve">      「건설업 산업안전보건관리비 계상 및 사용기준」 제10조에 따라 위와 같이 산업안전보건관리비 사용내역서를 작성하였습니다.</t>
        </is>
      </c>
    </row>
    <row r="36" ht="26" customHeight="1">
      <c r="A36" s="124" t="n"/>
    </row>
    <row r="37" ht="28" customHeight="1">
      <c r="A37" s="15" t="inlineStr"/>
      <c r="C37" s="103" t="inlineStr">
        <is>
          <t>작 성 자   직책 : 현장대리인</t>
        </is>
      </c>
      <c r="G37" s="104" t="inlineStr">
        <is>
          <t>성 명</t>
        </is>
      </c>
      <c r="H37" s="26">
        <f>IF('기본입력'!D25="","",'기본입력'!D25)</f>
        <v/>
      </c>
      <c r="K37" s="105" t="inlineStr">
        <is>
          <t>(인)</t>
        </is>
      </c>
    </row>
    <row r="38" ht="34" customHeight="1">
      <c r="A38" s="86" t="inlineStr">
        <is>
          <t>항 목 별   사 용 내 역 서</t>
        </is>
      </c>
    </row>
    <row r="39" ht="22" customHeight="1">
      <c r="A39" s="103" t="inlineStr">
        <is>
          <t>공 사 명 :</t>
        </is>
      </c>
      <c r="C39" s="15">
        <f>IF('기본입력'!D6="","",'기본입력'!D6)</f>
        <v/>
      </c>
    </row>
    <row r="40" ht="24" customHeight="1">
      <c r="A40" s="19" t="inlineStr">
        <is>
          <t>항    목</t>
        </is>
      </c>
      <c r="B40" s="7" t="n"/>
      <c r="C40" s="125" t="inlineStr">
        <is>
          <t>사용일자</t>
        </is>
      </c>
      <c r="D40" s="19" t="inlineStr">
        <is>
          <t>사  용  내  역</t>
        </is>
      </c>
      <c r="E40" s="7" t="n"/>
      <c r="F40" s="7" t="n"/>
      <c r="G40" s="7" t="n"/>
      <c r="H40" s="19" t="inlineStr">
        <is>
          <t>수량</t>
        </is>
      </c>
      <c r="I40" s="19" t="inlineStr">
        <is>
          <t>단  가</t>
        </is>
      </c>
      <c r="J40" s="7" t="n"/>
      <c r="K40" s="19" t="inlineStr">
        <is>
          <t>금  액</t>
        </is>
      </c>
      <c r="L40" s="7" t="n"/>
    </row>
    <row r="41" ht="22" customHeight="1">
      <c r="A41" s="122" t="inlineStr">
        <is>
          <t>1. 안전관리자 · 보건관리자의
임금 등</t>
        </is>
      </c>
      <c r="B41" s="7" t="n"/>
      <c r="C41" s="126" t="n"/>
      <c r="D41" s="108" t="n"/>
      <c r="E41" s="7" t="n"/>
      <c r="F41" s="7" t="n"/>
      <c r="G41" s="7" t="n"/>
      <c r="H41" s="109" t="n"/>
      <c r="I41" s="111" t="n"/>
      <c r="J41" s="7" t="n"/>
      <c r="K41" s="95">
        <f>IF(OR(N(H41)=0,N(I41)=0),"",ROUND(H41*I41,0))</f>
        <v/>
      </c>
      <c r="L41" s="7" t="n"/>
    </row>
    <row r="42" ht="22" customHeight="1">
      <c r="A42" s="7" t="n"/>
      <c r="B42" s="7" t="n"/>
      <c r="C42" s="126" t="n"/>
      <c r="D42" s="108" t="n"/>
      <c r="E42" s="7" t="n"/>
      <c r="F42" s="7" t="n"/>
      <c r="G42" s="7" t="n"/>
      <c r="H42" s="109" t="n"/>
      <c r="I42" s="111" t="n"/>
      <c r="J42" s="7" t="n"/>
      <c r="K42" s="95">
        <f>IF(OR(N(H42)=0,N(I42)=0),"",ROUND(H42*I42,0))</f>
        <v/>
      </c>
      <c r="L42" s="7" t="n"/>
    </row>
    <row r="43" ht="22" customHeight="1">
      <c r="A43" s="7" t="n"/>
      <c r="B43" s="7" t="n"/>
      <c r="C43" s="126" t="n"/>
      <c r="D43" s="108" t="n"/>
      <c r="E43" s="7" t="n"/>
      <c r="F43" s="7" t="n"/>
      <c r="G43" s="7" t="n"/>
      <c r="H43" s="109" t="n"/>
      <c r="I43" s="111" t="n"/>
      <c r="J43" s="7" t="n"/>
      <c r="K43" s="95">
        <f>IF(OR(N(H43)=0,N(I43)=0),"",ROUND(H43*I43,0))</f>
        <v/>
      </c>
      <c r="L43" s="7" t="n"/>
    </row>
    <row r="44" ht="22" customHeight="1">
      <c r="A44" s="7" t="n"/>
      <c r="B44" s="7" t="n"/>
      <c r="C44" s="126" t="n"/>
      <c r="D44" s="108" t="n"/>
      <c r="E44" s="7" t="n"/>
      <c r="F44" s="7" t="n"/>
      <c r="G44" s="7" t="n"/>
      <c r="H44" s="109" t="n"/>
      <c r="I44" s="111" t="n"/>
      <c r="J44" s="7" t="n"/>
      <c r="K44" s="95">
        <f>IF(OR(N(H44)=0,N(I44)=0),"",ROUND(H44*I44,0))</f>
        <v/>
      </c>
      <c r="L44" s="7" t="n"/>
    </row>
    <row r="45" ht="22" customHeight="1">
      <c r="A45" s="7" t="n"/>
      <c r="B45" s="7" t="n"/>
      <c r="E45" s="97" t="inlineStr">
        <is>
          <t>소        계</t>
        </is>
      </c>
      <c r="F45" s="7" t="n"/>
      <c r="G45" s="7" t="n"/>
      <c r="H45" s="7" t="n"/>
      <c r="I45" s="7" t="n"/>
      <c r="J45" s="7" t="n"/>
      <c r="K45" s="112">
        <f>IF(SUM(K41:K44)=0,"",SUM(K41:K44))</f>
        <v/>
      </c>
      <c r="L45" s="7" t="n"/>
    </row>
    <row r="46" ht="22" customHeight="1">
      <c r="A46" s="122" t="inlineStr">
        <is>
          <t>2. 안전시설비 등
(가 · 다)</t>
        </is>
      </c>
      <c r="B46" s="7" t="n"/>
      <c r="C46" s="126" t="n"/>
      <c r="D46" s="108" t="n"/>
      <c r="E46" s="7" t="n"/>
      <c r="F46" s="7" t="n"/>
      <c r="G46" s="7" t="n"/>
      <c r="H46" s="109" t="n"/>
      <c r="I46" s="111" t="n"/>
      <c r="J46" s="7" t="n"/>
      <c r="K46" s="95">
        <f>IF(OR(N(H46)=0,N(I46)=0),"",ROUND(H46*I46,0))</f>
        <v/>
      </c>
      <c r="L46" s="7" t="n"/>
    </row>
    <row r="47" ht="22" customHeight="1">
      <c r="A47" s="7" t="n"/>
      <c r="B47" s="7" t="n"/>
      <c r="C47" s="126" t="n"/>
      <c r="D47" s="108" t="n"/>
      <c r="E47" s="7" t="n"/>
      <c r="F47" s="7" t="n"/>
      <c r="G47" s="7" t="n"/>
      <c r="H47" s="109" t="n"/>
      <c r="I47" s="111" t="n"/>
      <c r="J47" s="7" t="n"/>
      <c r="K47" s="95">
        <f>IF(OR(N(H47)=0,N(I47)=0),"",ROUND(H47*I47,0))</f>
        <v/>
      </c>
      <c r="L47" s="7" t="n"/>
    </row>
    <row r="48" ht="22" customHeight="1">
      <c r="A48" s="7" t="n"/>
      <c r="B48" s="7" t="n"/>
      <c r="C48" s="126" t="n"/>
      <c r="D48" s="108" t="n"/>
      <c r="E48" s="7" t="n"/>
      <c r="F48" s="7" t="n"/>
      <c r="G48" s="7" t="n"/>
      <c r="H48" s="109" t="n"/>
      <c r="I48" s="111" t="n"/>
      <c r="J48" s="7" t="n"/>
      <c r="K48" s="95">
        <f>IF(OR(N(H48)=0,N(I48)=0),"",ROUND(H48*I48,0))</f>
        <v/>
      </c>
      <c r="L48" s="7" t="n"/>
    </row>
    <row r="49" ht="22" customHeight="1">
      <c r="A49" s="7" t="n"/>
      <c r="B49" s="7" t="n"/>
      <c r="C49" s="126" t="n"/>
      <c r="D49" s="108" t="n"/>
      <c r="E49" s="7" t="n"/>
      <c r="F49" s="7" t="n"/>
      <c r="G49" s="7" t="n"/>
      <c r="H49" s="109" t="n"/>
      <c r="I49" s="111" t="n"/>
      <c r="J49" s="7" t="n"/>
      <c r="K49" s="95">
        <f>IF(OR(N(H49)=0,N(I49)=0),"",ROUND(H49*I49,0))</f>
        <v/>
      </c>
      <c r="L49" s="7" t="n"/>
    </row>
    <row r="50" ht="22" customHeight="1">
      <c r="A50" s="7" t="n"/>
      <c r="B50" s="7" t="n"/>
      <c r="C50" s="126" t="n"/>
      <c r="D50" s="108" t="n"/>
      <c r="E50" s="7" t="n"/>
      <c r="F50" s="7" t="n"/>
      <c r="G50" s="7" t="n"/>
      <c r="H50" s="109" t="n"/>
      <c r="I50" s="111" t="n"/>
      <c r="J50" s="7" t="n"/>
      <c r="K50" s="95">
        <f>IF(OR(N(H50)=0,N(I50)=0),"",ROUND(H50*I50,0))</f>
        <v/>
      </c>
      <c r="L50" s="7" t="n"/>
    </row>
    <row r="51" ht="22" customHeight="1">
      <c r="A51" s="7" t="n"/>
      <c r="B51" s="7" t="n"/>
      <c r="E51" s="97" t="inlineStr">
        <is>
          <t>소        계</t>
        </is>
      </c>
      <c r="F51" s="7" t="n"/>
      <c r="G51" s="7" t="n"/>
      <c r="H51" s="7" t="n"/>
      <c r="I51" s="7" t="n"/>
      <c r="J51" s="7" t="n"/>
      <c r="K51" s="112">
        <f>IF(SUM(K46:K50)=0,"",SUM(K46:K50))</f>
        <v/>
      </c>
      <c r="L51" s="7" t="n"/>
    </row>
    <row r="52" ht="22" customHeight="1">
      <c r="A52" s="122" t="inlineStr">
        <is>
          <t>2. 안전시설비 등 — 나
(스마트 안전장비)</t>
        </is>
      </c>
      <c r="B52" s="7" t="n"/>
      <c r="C52" s="126" t="n"/>
      <c r="D52" s="108" t="n"/>
      <c r="E52" s="7" t="n"/>
      <c r="F52" s="7" t="n"/>
      <c r="G52" s="7" t="n"/>
      <c r="H52" s="109" t="n"/>
      <c r="I52" s="111" t="n"/>
      <c r="J52" s="7" t="n"/>
      <c r="K52" s="95">
        <f>IF(OR(N(H52)=0,N(I52)=0),"",ROUND(H52*I52,0))</f>
        <v/>
      </c>
      <c r="L52" s="7" t="n"/>
    </row>
    <row r="53" ht="22" customHeight="1">
      <c r="A53" s="7" t="n"/>
      <c r="B53" s="7" t="n"/>
      <c r="C53" s="126" t="n"/>
      <c r="D53" s="108" t="n"/>
      <c r="E53" s="7" t="n"/>
      <c r="F53" s="7" t="n"/>
      <c r="G53" s="7" t="n"/>
      <c r="H53" s="109" t="n"/>
      <c r="I53" s="111" t="n"/>
      <c r="J53" s="7" t="n"/>
      <c r="K53" s="95">
        <f>IF(OR(N(H53)=0,N(I53)=0),"",ROUND(H53*I53,0))</f>
        <v/>
      </c>
      <c r="L53" s="7" t="n"/>
    </row>
    <row r="54" ht="22" customHeight="1">
      <c r="A54" s="7" t="n"/>
      <c r="B54" s="7" t="n"/>
      <c r="E54" s="97" t="inlineStr">
        <is>
          <t>소        계</t>
        </is>
      </c>
      <c r="F54" s="7" t="n"/>
      <c r="G54" s="7" t="n"/>
      <c r="H54" s="7" t="n"/>
      <c r="I54" s="7" t="n"/>
      <c r="J54" s="7" t="n"/>
      <c r="K54" s="112">
        <f>IF(SUM(K52:K53)=0,"",SUM(K52:K53))</f>
        <v/>
      </c>
      <c r="L54" s="7" t="n"/>
    </row>
    <row r="55" ht="22" customHeight="1">
      <c r="A55" s="122" t="inlineStr">
        <is>
          <t>3. 보호구 등</t>
        </is>
      </c>
      <c r="B55" s="7" t="n"/>
      <c r="C55" s="126" t="n"/>
      <c r="D55" s="108" t="n"/>
      <c r="E55" s="7" t="n"/>
      <c r="F55" s="7" t="n"/>
      <c r="G55" s="7" t="n"/>
      <c r="H55" s="109" t="n"/>
      <c r="I55" s="111" t="n"/>
      <c r="J55" s="7" t="n"/>
      <c r="K55" s="95">
        <f>IF(OR(N(H55)=0,N(I55)=0),"",ROUND(H55*I55,0))</f>
        <v/>
      </c>
      <c r="L55" s="7" t="n"/>
    </row>
    <row r="56" ht="22" customHeight="1">
      <c r="A56" s="7" t="n"/>
      <c r="B56" s="7" t="n"/>
      <c r="C56" s="126" t="n"/>
      <c r="D56" s="108" t="n"/>
      <c r="E56" s="7" t="n"/>
      <c r="F56" s="7" t="n"/>
      <c r="G56" s="7" t="n"/>
      <c r="H56" s="109" t="n"/>
      <c r="I56" s="111" t="n"/>
      <c r="J56" s="7" t="n"/>
      <c r="K56" s="95">
        <f>IF(OR(N(H56)=0,N(I56)=0),"",ROUND(H56*I56,0))</f>
        <v/>
      </c>
      <c r="L56" s="7" t="n"/>
    </row>
    <row r="57" ht="22" customHeight="1">
      <c r="A57" s="7" t="n"/>
      <c r="B57" s="7" t="n"/>
      <c r="C57" s="126" t="n"/>
      <c r="D57" s="108" t="n"/>
      <c r="E57" s="7" t="n"/>
      <c r="F57" s="7" t="n"/>
      <c r="G57" s="7" t="n"/>
      <c r="H57" s="109" t="n"/>
      <c r="I57" s="111" t="n"/>
      <c r="J57" s="7" t="n"/>
      <c r="K57" s="95">
        <f>IF(OR(N(H57)=0,N(I57)=0),"",ROUND(H57*I57,0))</f>
        <v/>
      </c>
      <c r="L57" s="7" t="n"/>
    </row>
    <row r="58" ht="22" customHeight="1">
      <c r="A58" s="7" t="n"/>
      <c r="B58" s="7" t="n"/>
      <c r="C58" s="126" t="n"/>
      <c r="D58" s="108" t="n"/>
      <c r="E58" s="7" t="n"/>
      <c r="F58" s="7" t="n"/>
      <c r="G58" s="7" t="n"/>
      <c r="H58" s="109" t="n"/>
      <c r="I58" s="111" t="n"/>
      <c r="J58" s="7" t="n"/>
      <c r="K58" s="95">
        <f>IF(OR(N(H58)=0,N(I58)=0),"",ROUND(H58*I58,0))</f>
        <v/>
      </c>
      <c r="L58" s="7" t="n"/>
    </row>
    <row r="59" ht="22" customHeight="1">
      <c r="A59" s="7" t="n"/>
      <c r="B59" s="7" t="n"/>
      <c r="C59" s="126" t="n"/>
      <c r="D59" s="108" t="n"/>
      <c r="E59" s="7" t="n"/>
      <c r="F59" s="7" t="n"/>
      <c r="G59" s="7" t="n"/>
      <c r="H59" s="109" t="n"/>
      <c r="I59" s="111" t="n"/>
      <c r="J59" s="7" t="n"/>
      <c r="K59" s="95">
        <f>IF(OR(N(H59)=0,N(I59)=0),"",ROUND(H59*I59,0))</f>
        <v/>
      </c>
      <c r="L59" s="7" t="n"/>
    </row>
    <row r="60" ht="22" customHeight="1">
      <c r="A60" s="7" t="n"/>
      <c r="B60" s="7" t="n"/>
      <c r="E60" s="97" t="inlineStr">
        <is>
          <t>소        계</t>
        </is>
      </c>
      <c r="F60" s="7" t="n"/>
      <c r="G60" s="7" t="n"/>
      <c r="H60" s="7" t="n"/>
      <c r="I60" s="7" t="n"/>
      <c r="J60" s="7" t="n"/>
      <c r="K60" s="112">
        <f>IF(SUM(K55:K59)=0,"",SUM(K55:K59))</f>
        <v/>
      </c>
      <c r="L60" s="7" t="n"/>
    </row>
    <row r="61" ht="22" customHeight="1">
      <c r="A61" s="122" t="inlineStr">
        <is>
          <t>4. 안전보건진단비 등</t>
        </is>
      </c>
      <c r="B61" s="7" t="n"/>
      <c r="C61" s="126" t="n"/>
      <c r="D61" s="108" t="n"/>
      <c r="E61" s="7" t="n"/>
      <c r="F61" s="7" t="n"/>
      <c r="G61" s="7" t="n"/>
      <c r="H61" s="109" t="n"/>
      <c r="I61" s="111" t="n"/>
      <c r="J61" s="7" t="n"/>
      <c r="K61" s="95">
        <f>IF(OR(N(H61)=0,N(I61)=0),"",ROUND(H61*I61,0))</f>
        <v/>
      </c>
      <c r="L61" s="7" t="n"/>
    </row>
    <row r="62" ht="22" customHeight="1">
      <c r="A62" s="7" t="n"/>
      <c r="B62" s="7" t="n"/>
      <c r="C62" s="126" t="n"/>
      <c r="D62" s="108" t="n"/>
      <c r="E62" s="7" t="n"/>
      <c r="F62" s="7" t="n"/>
      <c r="G62" s="7" t="n"/>
      <c r="H62" s="109" t="n"/>
      <c r="I62" s="111" t="n"/>
      <c r="J62" s="7" t="n"/>
      <c r="K62" s="95">
        <f>IF(OR(N(H62)=0,N(I62)=0),"",ROUND(H62*I62,0))</f>
        <v/>
      </c>
      <c r="L62" s="7" t="n"/>
    </row>
    <row r="63" ht="22" customHeight="1">
      <c r="A63" s="7" t="n"/>
      <c r="B63" s="7" t="n"/>
      <c r="E63" s="97" t="inlineStr">
        <is>
          <t>소        계</t>
        </is>
      </c>
      <c r="F63" s="7" t="n"/>
      <c r="G63" s="7" t="n"/>
      <c r="H63" s="7" t="n"/>
      <c r="I63" s="7" t="n"/>
      <c r="J63" s="7" t="n"/>
      <c r="K63" s="112">
        <f>IF(SUM(K61:K62)=0,"",SUM(K61:K62))</f>
        <v/>
      </c>
      <c r="L63" s="7" t="n"/>
    </row>
    <row r="64" ht="22" customHeight="1">
      <c r="A64" s="122" t="inlineStr">
        <is>
          <t>5. 안전보건교육비 등</t>
        </is>
      </c>
      <c r="B64" s="7" t="n"/>
      <c r="C64" s="126" t="n"/>
      <c r="D64" s="108" t="n"/>
      <c r="E64" s="7" t="n"/>
      <c r="F64" s="7" t="n"/>
      <c r="G64" s="7" t="n"/>
      <c r="H64" s="109" t="n"/>
      <c r="I64" s="111" t="n"/>
      <c r="J64" s="7" t="n"/>
      <c r="K64" s="95">
        <f>IF(OR(N(H64)=0,N(I64)=0),"",ROUND(H64*I64,0))</f>
        <v/>
      </c>
      <c r="L64" s="7" t="n"/>
    </row>
    <row r="65" ht="22" customHeight="1">
      <c r="A65" s="7" t="n"/>
      <c r="B65" s="7" t="n"/>
      <c r="C65" s="126" t="n"/>
      <c r="D65" s="108" t="n"/>
      <c r="E65" s="7" t="n"/>
      <c r="F65" s="7" t="n"/>
      <c r="G65" s="7" t="n"/>
      <c r="H65" s="109" t="n"/>
      <c r="I65" s="111" t="n"/>
      <c r="J65" s="7" t="n"/>
      <c r="K65" s="95">
        <f>IF(OR(N(H65)=0,N(I65)=0),"",ROUND(H65*I65,0))</f>
        <v/>
      </c>
      <c r="L65" s="7" t="n"/>
    </row>
    <row r="66" ht="22" customHeight="1">
      <c r="A66" s="7" t="n"/>
      <c r="B66" s="7" t="n"/>
      <c r="C66" s="126" t="n"/>
      <c r="D66" s="108" t="n"/>
      <c r="E66" s="7" t="n"/>
      <c r="F66" s="7" t="n"/>
      <c r="G66" s="7" t="n"/>
      <c r="H66" s="109" t="n"/>
      <c r="I66" s="111" t="n"/>
      <c r="J66" s="7" t="n"/>
      <c r="K66" s="95">
        <f>IF(OR(N(H66)=0,N(I66)=0),"",ROUND(H66*I66,0))</f>
        <v/>
      </c>
      <c r="L66" s="7" t="n"/>
    </row>
    <row r="67" ht="22" customHeight="1">
      <c r="A67" s="7" t="n"/>
      <c r="B67" s="7" t="n"/>
      <c r="E67" s="97" t="inlineStr">
        <is>
          <t>소        계</t>
        </is>
      </c>
      <c r="F67" s="7" t="n"/>
      <c r="G67" s="7" t="n"/>
      <c r="H67" s="7" t="n"/>
      <c r="I67" s="7" t="n"/>
      <c r="J67" s="7" t="n"/>
      <c r="K67" s="112">
        <f>IF(SUM(K64:K66)=0,"",SUM(K64:K66))</f>
        <v/>
      </c>
      <c r="L67" s="7" t="n"/>
    </row>
    <row r="68" ht="22" customHeight="1">
      <c r="A68" s="122" t="inlineStr">
        <is>
          <t>6. 근로자 건강장해
예방비 등</t>
        </is>
      </c>
      <c r="B68" s="7" t="n"/>
      <c r="C68" s="126" t="n"/>
      <c r="D68" s="108" t="n"/>
      <c r="E68" s="7" t="n"/>
      <c r="F68" s="7" t="n"/>
      <c r="G68" s="7" t="n"/>
      <c r="H68" s="109" t="n"/>
      <c r="I68" s="111" t="n"/>
      <c r="J68" s="7" t="n"/>
      <c r="K68" s="95">
        <f>IF(OR(N(H68)=0,N(I68)=0),"",ROUND(H68*I68,0))</f>
        <v/>
      </c>
      <c r="L68" s="7" t="n"/>
    </row>
    <row r="69" ht="22" customHeight="1">
      <c r="A69" s="7" t="n"/>
      <c r="B69" s="7" t="n"/>
      <c r="C69" s="126" t="n"/>
      <c r="D69" s="108" t="n"/>
      <c r="E69" s="7" t="n"/>
      <c r="F69" s="7" t="n"/>
      <c r="G69" s="7" t="n"/>
      <c r="H69" s="109" t="n"/>
      <c r="I69" s="111" t="n"/>
      <c r="J69" s="7" t="n"/>
      <c r="K69" s="95">
        <f>IF(OR(N(H69)=0,N(I69)=0),"",ROUND(H69*I69,0))</f>
        <v/>
      </c>
      <c r="L69" s="7" t="n"/>
    </row>
    <row r="70" ht="22" customHeight="1">
      <c r="A70" s="7" t="n"/>
      <c r="B70" s="7" t="n"/>
      <c r="C70" s="126" t="n"/>
      <c r="D70" s="108" t="n"/>
      <c r="E70" s="7" t="n"/>
      <c r="F70" s="7" t="n"/>
      <c r="G70" s="7" t="n"/>
      <c r="H70" s="109" t="n"/>
      <c r="I70" s="111" t="n"/>
      <c r="J70" s="7" t="n"/>
      <c r="K70" s="95">
        <f>IF(OR(N(H70)=0,N(I70)=0),"",ROUND(H70*I70,0))</f>
        <v/>
      </c>
      <c r="L70" s="7" t="n"/>
    </row>
    <row r="71" ht="22" customHeight="1">
      <c r="A71" s="7" t="n"/>
      <c r="B71" s="7" t="n"/>
      <c r="E71" s="97" t="inlineStr">
        <is>
          <t>소        계</t>
        </is>
      </c>
      <c r="F71" s="7" t="n"/>
      <c r="G71" s="7" t="n"/>
      <c r="H71" s="7" t="n"/>
      <c r="I71" s="7" t="n"/>
      <c r="J71" s="7" t="n"/>
      <c r="K71" s="112">
        <f>IF(SUM(K68:K70)=0,"",SUM(K68:K70))</f>
        <v/>
      </c>
      <c r="L71" s="7" t="n"/>
    </row>
    <row r="72" ht="22" customHeight="1">
      <c r="A72" s="122" t="inlineStr">
        <is>
          <t>7. 건설재해예방전문
지도기관 지도 대가</t>
        </is>
      </c>
      <c r="B72" s="7" t="n"/>
      <c r="C72" s="126" t="n"/>
      <c r="D72" s="108" t="n"/>
      <c r="E72" s="7" t="n"/>
      <c r="F72" s="7" t="n"/>
      <c r="G72" s="7" t="n"/>
      <c r="H72" s="109" t="n"/>
      <c r="I72" s="111" t="n"/>
      <c r="J72" s="7" t="n"/>
      <c r="K72" s="95">
        <f>IF(OR(N(H72)=0,N(I72)=0),"",ROUND(H72*I72,0))</f>
        <v/>
      </c>
      <c r="L72" s="7" t="n"/>
    </row>
    <row r="73" ht="22" customHeight="1">
      <c r="A73" s="7" t="n"/>
      <c r="B73" s="7" t="n"/>
      <c r="C73" s="126" t="n"/>
      <c r="D73" s="108" t="n"/>
      <c r="E73" s="7" t="n"/>
      <c r="F73" s="7" t="n"/>
      <c r="G73" s="7" t="n"/>
      <c r="H73" s="109" t="n"/>
      <c r="I73" s="111" t="n"/>
      <c r="J73" s="7" t="n"/>
      <c r="K73" s="95">
        <f>IF(OR(N(H73)=0,N(I73)=0),"",ROUND(H73*I73,0))</f>
        <v/>
      </c>
      <c r="L73" s="7" t="n"/>
    </row>
    <row r="74" ht="22" customHeight="1">
      <c r="A74" s="7" t="n"/>
      <c r="B74" s="7" t="n"/>
      <c r="E74" s="97" t="inlineStr">
        <is>
          <t>소        계</t>
        </is>
      </c>
      <c r="F74" s="7" t="n"/>
      <c r="G74" s="7" t="n"/>
      <c r="H74" s="7" t="n"/>
      <c r="I74" s="7" t="n"/>
      <c r="J74" s="7" t="n"/>
      <c r="K74" s="112">
        <f>IF(SUM(K72:K73)=0,"",SUM(K72:K73))</f>
        <v/>
      </c>
      <c r="L74" s="7" t="n"/>
    </row>
    <row r="75" ht="22" customHeight="1">
      <c r="A75" s="122" t="inlineStr">
        <is>
          <t>8. 본사 전담조직
근로자 임금 등</t>
        </is>
      </c>
      <c r="B75" s="7" t="n"/>
      <c r="C75" s="126" t="n"/>
      <c r="D75" s="108" t="n"/>
      <c r="E75" s="7" t="n"/>
      <c r="F75" s="7" t="n"/>
      <c r="G75" s="7" t="n"/>
      <c r="H75" s="109" t="n"/>
      <c r="I75" s="111" t="n"/>
      <c r="J75" s="7" t="n"/>
      <c r="K75" s="95">
        <f>IF(OR(N(H75)=0,N(I75)=0),"",ROUND(H75*I75,0))</f>
        <v/>
      </c>
      <c r="L75" s="7" t="n"/>
    </row>
    <row r="76" ht="22" customHeight="1">
      <c r="A76" s="7" t="n"/>
      <c r="B76" s="7" t="n"/>
      <c r="C76" s="126" t="n"/>
      <c r="D76" s="108" t="n"/>
      <c r="E76" s="7" t="n"/>
      <c r="F76" s="7" t="n"/>
      <c r="G76" s="7" t="n"/>
      <c r="H76" s="109" t="n"/>
      <c r="I76" s="111" t="n"/>
      <c r="J76" s="7" t="n"/>
      <c r="K76" s="95">
        <f>IF(OR(N(H76)=0,N(I76)=0),"",ROUND(H76*I76,0))</f>
        <v/>
      </c>
      <c r="L76" s="7" t="n"/>
    </row>
    <row r="77" ht="22" customHeight="1">
      <c r="A77" s="7" t="n"/>
      <c r="B77" s="7" t="n"/>
      <c r="E77" s="97" t="inlineStr">
        <is>
          <t>소        계</t>
        </is>
      </c>
      <c r="F77" s="7" t="n"/>
      <c r="G77" s="7" t="n"/>
      <c r="H77" s="7" t="n"/>
      <c r="I77" s="7" t="n"/>
      <c r="J77" s="7" t="n"/>
      <c r="K77" s="112">
        <f>IF(SUM(K75:K76)=0,"",SUM(K75:K76))</f>
        <v/>
      </c>
      <c r="L77" s="7" t="n"/>
    </row>
    <row r="78" ht="22" customHeight="1">
      <c r="A78" s="122" t="inlineStr">
        <is>
          <t>9. 위험성평가 등에
따른 개선비</t>
        </is>
      </c>
      <c r="B78" s="7" t="n"/>
      <c r="C78" s="126" t="n"/>
      <c r="D78" s="108" t="n"/>
      <c r="E78" s="7" t="n"/>
      <c r="F78" s="7" t="n"/>
      <c r="G78" s="7" t="n"/>
      <c r="H78" s="109" t="n"/>
      <c r="I78" s="111" t="n"/>
      <c r="J78" s="7" t="n"/>
      <c r="K78" s="95">
        <f>IF(OR(N(H78)=0,N(I78)=0),"",ROUND(H78*I78,0))</f>
        <v/>
      </c>
      <c r="L78" s="7" t="n"/>
    </row>
    <row r="79" ht="22" customHeight="1">
      <c r="A79" s="7" t="n"/>
      <c r="B79" s="7" t="n"/>
      <c r="C79" s="126" t="n"/>
      <c r="D79" s="108" t="n"/>
      <c r="E79" s="7" t="n"/>
      <c r="F79" s="7" t="n"/>
      <c r="G79" s="7" t="n"/>
      <c r="H79" s="109" t="n"/>
      <c r="I79" s="111" t="n"/>
      <c r="J79" s="7" t="n"/>
      <c r="K79" s="95">
        <f>IF(OR(N(H79)=0,N(I79)=0),"",ROUND(H79*I79,0))</f>
        <v/>
      </c>
      <c r="L79" s="7" t="n"/>
    </row>
    <row r="80" ht="22" customHeight="1">
      <c r="A80" s="7" t="n"/>
      <c r="B80" s="7" t="n"/>
      <c r="E80" s="97" t="inlineStr">
        <is>
          <t>소        계</t>
        </is>
      </c>
      <c r="F80" s="7" t="n"/>
      <c r="G80" s="7" t="n"/>
      <c r="H80" s="7" t="n"/>
      <c r="I80" s="7" t="n"/>
      <c r="J80" s="7" t="n"/>
      <c r="K80" s="112">
        <f>IF(SUM(K78:K79)=0,"",SUM(K78:K79))</f>
        <v/>
      </c>
      <c r="L80" s="7" t="n"/>
    </row>
    <row r="81" ht="24" customHeight="1">
      <c r="A81" s="97" t="inlineStr">
        <is>
          <t>합        계</t>
        </is>
      </c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61">
        <f>IF((N(K45)+N(K51)+N(K54)+N(K60)+N(K63)+N(K67)+N(K71)+N(K74)+N(K77)+N(K80))=0,"",N(K45)+N(K51)+N(K54)+N(K60)+N(K63)+N(K67)+N(K71)+N(K74)+N(K77)+N(K80))</f>
        <v/>
      </c>
      <c r="L81" s="7" t="n"/>
    </row>
    <row r="82" ht="26" customHeight="1">
      <c r="A82" s="17" t="inlineStr">
        <is>
          <t>주 : 사용내역은 항목별로 사용일자가 빠른 순서로 적습니다. 금액 = 수량 × 단가(원 단위 반올림) — 인건비처럼 한꺼번에 적을 때는 수량 1 · 단가 = 금액.</t>
        </is>
      </c>
    </row>
    <row r="84" ht="34" customHeight="1">
      <c r="A84" s="17" t="inlineStr">
        <is>
          <t>공정률(기성 기준)을 적으면 공사진척에 따른 사용기준(별표 3 : 50% 이상 → 50%, 70% 이상 → 70%, 90% 이상 → 90% 이상 사용)과 부족액이 나옵니다.</t>
        </is>
      </c>
    </row>
    <row r="85" ht="34" customHeight="1">
      <c r="A85" s="17" t="inlineStr">
        <is>
          <t>사용내역은 공사 시작 뒤 6개월마다 1회 이상 발주자 또는 감리자의 확인을 받습니다(제9조). 7번은 자기공사자, 8번은 해당 사업자만 씁니다.</t>
        </is>
      </c>
    </row>
  </sheetData>
  <mergeCells count="208">
    <mergeCell ref="I14:L14"/>
    <mergeCell ref="K49:L49"/>
    <mergeCell ref="A15:B15"/>
    <mergeCell ref="J27:L27"/>
    <mergeCell ref="E60:J60"/>
    <mergeCell ref="D68:G68"/>
    <mergeCell ref="D55:G55"/>
    <mergeCell ref="C37:F37"/>
    <mergeCell ref="A55:B60"/>
    <mergeCell ref="C13:F13"/>
    <mergeCell ref="G24:I24"/>
    <mergeCell ref="J25:L25"/>
    <mergeCell ref="E77:J77"/>
    <mergeCell ref="D59:G59"/>
    <mergeCell ref="I76:J76"/>
    <mergeCell ref="K81:L81"/>
    <mergeCell ref="K76:L76"/>
    <mergeCell ref="K50:L50"/>
    <mergeCell ref="C15:F15"/>
    <mergeCell ref="G26:I26"/>
    <mergeCell ref="I66:J66"/>
    <mergeCell ref="A20:F20"/>
    <mergeCell ref="A29:F29"/>
    <mergeCell ref="I58:J58"/>
    <mergeCell ref="K58:L58"/>
    <mergeCell ref="K52:L52"/>
    <mergeCell ref="K67:L67"/>
    <mergeCell ref="I42:J42"/>
    <mergeCell ref="A68:B71"/>
    <mergeCell ref="K42:L42"/>
    <mergeCell ref="A31:F31"/>
    <mergeCell ref="I16:L16"/>
    <mergeCell ref="A17:B17"/>
    <mergeCell ref="I52:J52"/>
    <mergeCell ref="J29:L29"/>
    <mergeCell ref="A24:F24"/>
    <mergeCell ref="I44:J44"/>
    <mergeCell ref="D70:G70"/>
    <mergeCell ref="K53:L53"/>
    <mergeCell ref="D48:G48"/>
    <mergeCell ref="E71:J71"/>
    <mergeCell ref="A36:L36"/>
    <mergeCell ref="D72:G72"/>
    <mergeCell ref="K37:L37"/>
    <mergeCell ref="D78:G78"/>
    <mergeCell ref="I69:J69"/>
    <mergeCell ref="E51:J51"/>
    <mergeCell ref="K69:L69"/>
    <mergeCell ref="A39:B39"/>
    <mergeCell ref="K78:L78"/>
    <mergeCell ref="D62:G62"/>
    <mergeCell ref="D56:G56"/>
    <mergeCell ref="J24:L24"/>
    <mergeCell ref="G12:H12"/>
    <mergeCell ref="C17:F17"/>
    <mergeCell ref="G28:I28"/>
    <mergeCell ref="E63:J63"/>
    <mergeCell ref="C39:L39"/>
    <mergeCell ref="D58:G58"/>
    <mergeCell ref="I46:J46"/>
    <mergeCell ref="A27:F27"/>
    <mergeCell ref="K80:L80"/>
    <mergeCell ref="D64:G64"/>
    <mergeCell ref="A81:J81"/>
    <mergeCell ref="J26:L26"/>
    <mergeCell ref="I61:J61"/>
    <mergeCell ref="A3:L3"/>
    <mergeCell ref="G30:I30"/>
    <mergeCell ref="D42:G42"/>
    <mergeCell ref="K55:L55"/>
    <mergeCell ref="I70:J70"/>
    <mergeCell ref="K64:L64"/>
    <mergeCell ref="D73:G73"/>
    <mergeCell ref="E74:J74"/>
    <mergeCell ref="I13:L13"/>
    <mergeCell ref="I57:J57"/>
    <mergeCell ref="K79:L79"/>
    <mergeCell ref="K51:L51"/>
    <mergeCell ref="D50:G50"/>
    <mergeCell ref="I72:J72"/>
    <mergeCell ref="A5:L5"/>
    <mergeCell ref="I41:J41"/>
    <mergeCell ref="A32:L32"/>
    <mergeCell ref="A37:B37"/>
    <mergeCell ref="K41:L41"/>
    <mergeCell ref="D44:G44"/>
    <mergeCell ref="A22:F22"/>
    <mergeCell ref="E45:J45"/>
    <mergeCell ref="I15:L15"/>
    <mergeCell ref="A61:B63"/>
    <mergeCell ref="K63:L63"/>
    <mergeCell ref="K72:L72"/>
    <mergeCell ref="A75:B77"/>
    <mergeCell ref="I56:J56"/>
    <mergeCell ref="C14:F14"/>
    <mergeCell ref="K56:L56"/>
    <mergeCell ref="A38:L38"/>
    <mergeCell ref="I43:J43"/>
    <mergeCell ref="A28:F28"/>
    <mergeCell ref="K43:L43"/>
    <mergeCell ref="A30:F30"/>
    <mergeCell ref="D61:G61"/>
    <mergeCell ref="A82:L82"/>
    <mergeCell ref="G27:I27"/>
    <mergeCell ref="G16:H16"/>
    <mergeCell ref="J28:L28"/>
    <mergeCell ref="D53:G53"/>
    <mergeCell ref="D75:G75"/>
    <mergeCell ref="D47:G47"/>
    <mergeCell ref="K66:L66"/>
    <mergeCell ref="I59:J59"/>
    <mergeCell ref="J30:L30"/>
    <mergeCell ref="A52:B54"/>
    <mergeCell ref="K74:L74"/>
    <mergeCell ref="K68:L68"/>
    <mergeCell ref="I17:L17"/>
    <mergeCell ref="A84:L84"/>
    <mergeCell ref="K45:L45"/>
    <mergeCell ref="A26:F26"/>
    <mergeCell ref="K54:L54"/>
    <mergeCell ref="A46:B51"/>
    <mergeCell ref="K60:L60"/>
    <mergeCell ref="D79:G79"/>
    <mergeCell ref="I47:J47"/>
    <mergeCell ref="K47:L47"/>
    <mergeCell ref="K44:L44"/>
    <mergeCell ref="G20:I20"/>
    <mergeCell ref="G13:H13"/>
    <mergeCell ref="K46:L46"/>
    <mergeCell ref="G29:I29"/>
    <mergeCell ref="K40:L40"/>
    <mergeCell ref="A78:B80"/>
    <mergeCell ref="A12:B12"/>
    <mergeCell ref="D65:G65"/>
    <mergeCell ref="G22:I22"/>
    <mergeCell ref="G15:H15"/>
    <mergeCell ref="I62:J62"/>
    <mergeCell ref="G31:I31"/>
    <mergeCell ref="D52:G52"/>
    <mergeCell ref="K71:L71"/>
    <mergeCell ref="A14:B14"/>
    <mergeCell ref="D49:G49"/>
    <mergeCell ref="G21:I21"/>
    <mergeCell ref="D76:G76"/>
    <mergeCell ref="I64:J64"/>
    <mergeCell ref="A64:B67"/>
    <mergeCell ref="I79:J79"/>
    <mergeCell ref="I73:J73"/>
    <mergeCell ref="K73:L73"/>
    <mergeCell ref="A72:B74"/>
    <mergeCell ref="K65:L65"/>
    <mergeCell ref="A1:F1"/>
    <mergeCell ref="C12:F12"/>
    <mergeCell ref="G23:I23"/>
    <mergeCell ref="D66:G66"/>
    <mergeCell ref="E67:J67"/>
    <mergeCell ref="K57:L57"/>
    <mergeCell ref="I50:J50"/>
    <mergeCell ref="A40:B40"/>
    <mergeCell ref="I65:J65"/>
    <mergeCell ref="A7:L7"/>
    <mergeCell ref="I49:J49"/>
    <mergeCell ref="J20:L20"/>
    <mergeCell ref="A21:F21"/>
    <mergeCell ref="G17:H17"/>
    <mergeCell ref="E80:J80"/>
    <mergeCell ref="A16:B16"/>
    <mergeCell ref="A33:L33"/>
    <mergeCell ref="J22:L22"/>
    <mergeCell ref="D69:G69"/>
    <mergeCell ref="A23:F23"/>
    <mergeCell ref="H37:J37"/>
    <mergeCell ref="J31:L31"/>
    <mergeCell ref="A85:L85"/>
    <mergeCell ref="I75:J75"/>
    <mergeCell ref="I53:J53"/>
    <mergeCell ref="K75:L75"/>
    <mergeCell ref="J21:L21"/>
    <mergeCell ref="A35:L35"/>
    <mergeCell ref="D46:G46"/>
    <mergeCell ref="G25:I25"/>
    <mergeCell ref="E54:J54"/>
    <mergeCell ref="G1:L1"/>
    <mergeCell ref="D40:G40"/>
    <mergeCell ref="K59:L59"/>
    <mergeCell ref="I68:J68"/>
    <mergeCell ref="A10:L10"/>
    <mergeCell ref="A41:B45"/>
    <mergeCell ref="K77:L77"/>
    <mergeCell ref="A19:L19"/>
    <mergeCell ref="I55:J55"/>
    <mergeCell ref="J23:L23"/>
    <mergeCell ref="C16:F16"/>
    <mergeCell ref="G14:H14"/>
    <mergeCell ref="A9:L9"/>
    <mergeCell ref="D57:G57"/>
    <mergeCell ref="K61:L61"/>
    <mergeCell ref="I48:J48"/>
    <mergeCell ref="K70:L70"/>
    <mergeCell ref="K48:L48"/>
    <mergeCell ref="D41:G41"/>
    <mergeCell ref="I78:J78"/>
    <mergeCell ref="I12:L12"/>
    <mergeCell ref="A13:B13"/>
    <mergeCell ref="D43:G43"/>
    <mergeCell ref="K62:L62"/>
    <mergeCell ref="I40:J40"/>
    <mergeCell ref="A25:F25"/>
  </mergeCells>
  <conditionalFormatting sqref="A32">
    <cfRule type="expression" priority="1" dxfId="0">
      <formula>LEFT(A32,1)="⚠"</formula>
    </cfRule>
  </conditionalFormatting>
  <conditionalFormatting sqref="A33">
    <cfRule type="expression" priority="2" dxfId="0">
      <formula>LEFT(A33,1)="⚠"</formula>
    </cfRule>
  </conditionalFormatting>
  <conditionalFormatting sqref="H41:H44">
    <cfRule type="expression" priority="3" dxfId="1">
      <formula>AND(ISNUMBER(H41),MOD(H41,1)=0)</formula>
    </cfRule>
  </conditionalFormatting>
  <conditionalFormatting sqref="H46:H50">
    <cfRule type="expression" priority="4" dxfId="1">
      <formula>AND(ISNUMBER(H46),MOD(H46,1)=0)</formula>
    </cfRule>
  </conditionalFormatting>
  <conditionalFormatting sqref="H52:H53">
    <cfRule type="expression" priority="5" dxfId="1">
      <formula>AND(ISNUMBER(H52),MOD(H52,1)=0)</formula>
    </cfRule>
  </conditionalFormatting>
  <conditionalFormatting sqref="H55:H59">
    <cfRule type="expression" priority="6" dxfId="1">
      <formula>AND(ISNUMBER(H55),MOD(H55,1)=0)</formula>
    </cfRule>
  </conditionalFormatting>
  <conditionalFormatting sqref="H61:H62">
    <cfRule type="expression" priority="7" dxfId="1">
      <formula>AND(ISNUMBER(H61),MOD(H61,1)=0)</formula>
    </cfRule>
  </conditionalFormatting>
  <conditionalFormatting sqref="H64:H66">
    <cfRule type="expression" priority="8" dxfId="1">
      <formula>AND(ISNUMBER(H64),MOD(H64,1)=0)</formula>
    </cfRule>
  </conditionalFormatting>
  <conditionalFormatting sqref="H68:H70">
    <cfRule type="expression" priority="9" dxfId="1">
      <formula>AND(ISNUMBER(H68),MOD(H68,1)=0)</formula>
    </cfRule>
  </conditionalFormatting>
  <conditionalFormatting sqref="H72:H73">
    <cfRule type="expression" priority="10" dxfId="1">
      <formula>AND(ISNUMBER(H72),MOD(H72,1)=0)</formula>
    </cfRule>
  </conditionalFormatting>
  <conditionalFormatting sqref="H75:H76">
    <cfRule type="expression" priority="11" dxfId="1">
      <formula>AND(ISNUMBER(H75),MOD(H75,1)=0)</formula>
    </cfRule>
  </conditionalFormatting>
  <conditionalFormatting sqref="H78:H79">
    <cfRule type="expression" priority="12" dxfId="1">
      <formula>AND(ISNUMBER(H78),MOD(H78,1)=0)</formula>
    </cfRule>
  </conditionalFormatting>
  <printOptions horizontalCentered="1"/>
  <pageMargins left="0.6" right="0.6" top="0.6" bottom="0.6" header="0.2" footer="0.2"/>
  <pageSetup orientation="portrait" paperSize="9" fitToHeight="0" fitToWidth="1"/>
  <rowBreaks count="3" manualBreakCount="3">
    <brk id="9" min="0" max="16383" man="1"/>
    <brk id="37" min="0" max="16383" man="1"/>
    <brk id="70" min="0" max="16383" man="1"/>
  </rowBreaks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113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130" customHeight="1"/>
    <row r="3" ht="60" customHeight="1">
      <c r="A3" s="22" t="inlineStr">
        <is>
          <t>사  진  대  지</t>
        </is>
      </c>
    </row>
    <row r="4" ht="50" customHeight="1"/>
    <row r="5" ht="40" customHeight="1">
      <c r="A5" s="77">
        <f>IF('기본입력'!D6="","",'기본입력'!D6)</f>
        <v/>
      </c>
    </row>
    <row r="6" ht="40" customHeight="1"/>
    <row r="7" ht="30" customHeight="1"/>
    <row r="8" ht="250" customHeight="1"/>
    <row r="9" ht="44" customHeight="1">
      <c r="A9" s="76">
        <f>IF('기본입력'!D18="","",'기본입력'!D18)</f>
        <v/>
      </c>
    </row>
    <row r="10" ht="36" customHeight="1">
      <c r="A10" s="3" t="inlineStr">
        <is>
          <t>사   진   대   장</t>
        </is>
      </c>
    </row>
    <row r="11" ht="22" customHeight="1">
      <c r="A11" s="103" t="inlineStr">
        <is>
          <t>공 사 명 :</t>
        </is>
      </c>
      <c r="C11" s="15">
        <f>IF('기본입력'!D6="","",'기본입력'!D6)</f>
        <v/>
      </c>
    </row>
    <row r="12" ht="20" customHeight="1">
      <c r="A12" s="127" t="inlineStr">
        <is>
          <t>(사진)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4" customHeight="1">
      <c r="A26" s="6" t="inlineStr">
        <is>
          <t>사진 내용</t>
        </is>
      </c>
      <c r="B26" s="7" t="n"/>
      <c r="C26" s="8" t="inlineStr">
        <is>
          <t>안전조끼</t>
        </is>
      </c>
      <c r="D26" s="7" t="n"/>
      <c r="E26" s="7" t="n"/>
      <c r="F26" s="7" t="n"/>
      <c r="G26" s="7" t="n"/>
      <c r="H26" s="7" t="n"/>
      <c r="I26" s="6" t="inlineStr">
        <is>
          <t>일  자</t>
        </is>
      </c>
      <c r="J26" s="7" t="n"/>
      <c r="K26" s="12" t="n"/>
      <c r="L26" s="7" t="n"/>
    </row>
    <row r="27" ht="10" customHeight="1"/>
    <row r="28" ht="20" customHeight="1">
      <c r="A28" s="127" t="inlineStr">
        <is>
          <t>(사진)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20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20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20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20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20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20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24" customHeight="1">
      <c r="A42" s="6" t="inlineStr">
        <is>
          <t>사진 내용</t>
        </is>
      </c>
      <c r="B42" s="7" t="n"/>
      <c r="C42" s="8" t="inlineStr">
        <is>
          <t>안전대</t>
        </is>
      </c>
      <c r="D42" s="7" t="n"/>
      <c r="E42" s="7" t="n"/>
      <c r="F42" s="7" t="n"/>
      <c r="G42" s="7" t="n"/>
      <c r="H42" s="7" t="n"/>
      <c r="I42" s="6" t="inlineStr">
        <is>
          <t>일  자</t>
        </is>
      </c>
      <c r="J42" s="7" t="n"/>
      <c r="K42" s="12" t="n"/>
      <c r="L42" s="7" t="n"/>
    </row>
    <row r="43" ht="10" customHeight="1"/>
    <row r="44" ht="36" customHeight="1">
      <c r="A44" s="3" t="inlineStr">
        <is>
          <t>사   진   대   장</t>
        </is>
      </c>
    </row>
    <row r="45" ht="22" customHeight="1">
      <c r="A45" s="103" t="inlineStr">
        <is>
          <t>공 사 명 :</t>
        </is>
      </c>
      <c r="C45" s="15">
        <f>IF('기본입력'!D6="","",'기본입력'!D6)</f>
        <v/>
      </c>
    </row>
    <row r="46" ht="20" customHeight="1">
      <c r="A46" s="127" t="inlineStr">
        <is>
          <t>(사진)</t>
        </is>
      </c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 ht="20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 ht="20" customHeight="1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 ht="20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 ht="20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 ht="20" customHeight="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</row>
    <row r="52" ht="20" customHeight="1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 ht="20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20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20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 ht="20" customHeight="1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</row>
    <row r="57" ht="20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</row>
    <row r="58" ht="20" customHeight="1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</row>
    <row r="59" ht="20" customHeight="1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</row>
    <row r="60" ht="24" customHeight="1">
      <c r="A60" s="6" t="inlineStr">
        <is>
          <t>사진 내용</t>
        </is>
      </c>
      <c r="B60" s="7" t="n"/>
      <c r="C60" s="8" t="inlineStr">
        <is>
          <t>안전모</t>
        </is>
      </c>
      <c r="D60" s="7" t="n"/>
      <c r="E60" s="7" t="n"/>
      <c r="F60" s="7" t="n"/>
      <c r="G60" s="7" t="n"/>
      <c r="H60" s="7" t="n"/>
      <c r="I60" s="6" t="inlineStr">
        <is>
          <t>일  자</t>
        </is>
      </c>
      <c r="J60" s="7" t="n"/>
      <c r="K60" s="12" t="n"/>
      <c r="L60" s="7" t="n"/>
    </row>
    <row r="61" ht="10" customHeight="1"/>
    <row r="62" ht="20" customHeight="1">
      <c r="A62" s="127" t="inlineStr">
        <is>
          <t>(사진)</t>
        </is>
      </c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</row>
    <row r="63" ht="20" customHeight="1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</row>
    <row r="64" ht="20" customHeight="1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</row>
    <row r="65" ht="20" customHeight="1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</row>
    <row r="66" ht="20" customHeight="1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</row>
    <row r="67" ht="20" customHeight="1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</row>
    <row r="68" ht="20" customHeight="1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</row>
    <row r="69" ht="20" customHeight="1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</row>
    <row r="70" ht="20" customHeight="1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</row>
    <row r="71" ht="20" customHeight="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</row>
    <row r="72" ht="20" customHeight="1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</row>
    <row r="73" ht="20" customHeight="1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</row>
    <row r="74" ht="20" customHeight="1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</row>
    <row r="75" ht="20" customHeight="1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</row>
    <row r="76" ht="24" customHeight="1">
      <c r="A76" s="6" t="inlineStr">
        <is>
          <t>사진 내용</t>
        </is>
      </c>
      <c r="B76" s="7" t="n"/>
      <c r="C76" s="8" t="inlineStr">
        <is>
          <t>안전화</t>
        </is>
      </c>
      <c r="D76" s="7" t="n"/>
      <c r="E76" s="7" t="n"/>
      <c r="F76" s="7" t="n"/>
      <c r="G76" s="7" t="n"/>
      <c r="H76" s="7" t="n"/>
      <c r="I76" s="6" t="inlineStr">
        <is>
          <t>일  자</t>
        </is>
      </c>
      <c r="J76" s="7" t="n"/>
      <c r="K76" s="12" t="n"/>
      <c r="L76" s="7" t="n"/>
    </row>
    <row r="77" ht="10" customHeight="1"/>
    <row r="78" ht="36" customHeight="1">
      <c r="A78" s="3" t="inlineStr">
        <is>
          <t>사   진   대   장</t>
        </is>
      </c>
    </row>
    <row r="79" ht="22" customHeight="1">
      <c r="A79" s="103" t="inlineStr">
        <is>
          <t>공 사 명 :</t>
        </is>
      </c>
      <c r="C79" s="15">
        <f>IF('기본입력'!D6="","",'기본입력'!D6)</f>
        <v/>
      </c>
    </row>
    <row r="80" ht="20" customHeight="1">
      <c r="A80" s="127" t="inlineStr">
        <is>
          <t>(사진)</t>
        </is>
      </c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</row>
    <row r="81" ht="20" customHeight="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</row>
    <row r="82" ht="20" customHeight="1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</row>
    <row r="83" ht="20" customHeight="1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</row>
    <row r="84" ht="20" customHeight="1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</row>
    <row r="85" ht="20" customHeight="1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</row>
    <row r="86" ht="20" customHeight="1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</row>
    <row r="87" ht="20" customHeight="1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</row>
    <row r="88" ht="20" customHeight="1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</row>
    <row r="89" ht="20" customHeight="1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</row>
    <row r="90" ht="20" customHeight="1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</row>
    <row r="91" ht="20" customHeight="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</row>
    <row r="92" ht="20" customHeight="1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</row>
    <row r="93" ht="20" customHeight="1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</row>
    <row r="94" ht="24" customHeight="1">
      <c r="A94" s="6" t="inlineStr">
        <is>
          <t>사진 내용</t>
        </is>
      </c>
      <c r="B94" s="7" t="n"/>
      <c r="C94" s="8" t="inlineStr">
        <is>
          <t>안전화 반입</t>
        </is>
      </c>
      <c r="D94" s="7" t="n"/>
      <c r="E94" s="7" t="n"/>
      <c r="F94" s="7" t="n"/>
      <c r="G94" s="7" t="n"/>
      <c r="H94" s="7" t="n"/>
      <c r="I94" s="6" t="inlineStr">
        <is>
          <t>일  자</t>
        </is>
      </c>
      <c r="J94" s="7" t="n"/>
      <c r="K94" s="12" t="n"/>
      <c r="L94" s="7" t="n"/>
    </row>
    <row r="95" ht="10" customHeight="1"/>
    <row r="96" ht="20" customHeight="1">
      <c r="A96" s="127" t="inlineStr">
        <is>
          <t>(사진)</t>
        </is>
      </c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</row>
    <row r="97" ht="20" customHeight="1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</row>
    <row r="98" ht="20" customHeight="1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</row>
    <row r="99" ht="20" customHeight="1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</row>
    <row r="100" ht="20" customHeight="1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</row>
    <row r="101" ht="20" customHeight="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</row>
    <row r="102" ht="20" customHeight="1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</row>
    <row r="103" ht="20" customHeight="1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</row>
    <row r="104" ht="20" customHeight="1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</row>
    <row r="105" ht="20" customHeight="1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</row>
    <row r="106" ht="20" customHeight="1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</row>
    <row r="107" ht="20" customHeight="1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</row>
    <row r="108" ht="20" customHeight="1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</row>
    <row r="109" ht="20" customHeight="1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</row>
    <row r="110" ht="24" customHeight="1">
      <c r="A110" s="6" t="inlineStr">
        <is>
          <t>사진 내용</t>
        </is>
      </c>
      <c r="B110" s="7" t="n"/>
      <c r="C110" s="8" t="inlineStr">
        <is>
          <t>안전모 반입</t>
        </is>
      </c>
      <c r="D110" s="7" t="n"/>
      <c r="E110" s="7" t="n"/>
      <c r="F110" s="7" t="n"/>
      <c r="G110" s="7" t="n"/>
      <c r="H110" s="7" t="n"/>
      <c r="I110" s="6" t="inlineStr">
        <is>
          <t>일  자</t>
        </is>
      </c>
      <c r="J110" s="7" t="n"/>
      <c r="K110" s="12" t="n"/>
      <c r="L110" s="7" t="n"/>
    </row>
    <row r="111" ht="10" customHeight="1"/>
    <row r="113" ht="19.5" customHeight="1">
      <c r="A113" s="17" t="inlineStr">
        <is>
          <t>사진은 회색 칸 위에 붙여 넣고 크기를 맞추세요. 사진 내용은 원본 차례를 미리 넣어 두었습니다.</t>
        </is>
      </c>
    </row>
  </sheetData>
  <mergeCells count="45">
    <mergeCell ref="A78:L78"/>
    <mergeCell ref="C94:H94"/>
    <mergeCell ref="A60:B60"/>
    <mergeCell ref="A11:B11"/>
    <mergeCell ref="A45:B45"/>
    <mergeCell ref="A80:L93"/>
    <mergeCell ref="A94:B94"/>
    <mergeCell ref="A110:B110"/>
    <mergeCell ref="A3:L3"/>
    <mergeCell ref="A79:B79"/>
    <mergeCell ref="I26:J26"/>
    <mergeCell ref="K26:L26"/>
    <mergeCell ref="K110:L110"/>
    <mergeCell ref="K60:L60"/>
    <mergeCell ref="A113:L113"/>
    <mergeCell ref="A12:L25"/>
    <mergeCell ref="A46:L59"/>
    <mergeCell ref="C60:H60"/>
    <mergeCell ref="C76:H76"/>
    <mergeCell ref="I76:J76"/>
    <mergeCell ref="A5:L5"/>
    <mergeCell ref="K76:L76"/>
    <mergeCell ref="K94:L94"/>
    <mergeCell ref="C110:H110"/>
    <mergeCell ref="G1:L1"/>
    <mergeCell ref="A26:B26"/>
    <mergeCell ref="A10:L10"/>
    <mergeCell ref="C45:L45"/>
    <mergeCell ref="C79:L79"/>
    <mergeCell ref="A96:L109"/>
    <mergeCell ref="A76:B76"/>
    <mergeCell ref="I42:J42"/>
    <mergeCell ref="A42:B42"/>
    <mergeCell ref="K42:L42"/>
    <mergeCell ref="A44:L44"/>
    <mergeCell ref="A9:L9"/>
    <mergeCell ref="A62:L75"/>
    <mergeCell ref="I110:J110"/>
    <mergeCell ref="A28:L41"/>
    <mergeCell ref="C42:H42"/>
    <mergeCell ref="A1:F1"/>
    <mergeCell ref="I94:J94"/>
    <mergeCell ref="C26:H26"/>
    <mergeCell ref="I60:J60"/>
    <mergeCell ref="C11:L11"/>
  </mergeCells>
  <printOptions horizontalCentered="1"/>
  <pageMargins left="0.6" right="0.6" top="0.6" bottom="0.6" header="0.2" footer="0.2"/>
  <pageSetup orientation="portrait" paperSize="9" fitToHeight="0" fitToWidth="1"/>
  <rowBreaks count="3" manualBreakCount="3">
    <brk id="9" min="0" max="16383" man="1"/>
    <brk id="43" min="0" max="16383" man="1"/>
    <brk id="77" min="0" max="16383" man="1"/>
  </rowBreaks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6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130" customHeight="1"/>
    <row r="3" ht="60" customHeight="1">
      <c r="A3" s="22" t="inlineStr">
        <is>
          <t>환경보전비 사용내역서</t>
        </is>
      </c>
    </row>
    <row r="4" ht="50" customHeight="1"/>
    <row r="5" ht="40" customHeight="1">
      <c r="A5" s="77">
        <f>IF('기본입력'!D6="","",'기본입력'!D6)</f>
        <v/>
      </c>
    </row>
    <row r="6" ht="40" customHeight="1"/>
    <row r="7" ht="30" customHeight="1">
      <c r="A7" s="119">
        <f>IF(N(A28)=0,"20    .    .",A28)</f>
        <v/>
      </c>
    </row>
    <row r="8" ht="250" customHeight="1"/>
    <row r="9" ht="44" customHeight="1">
      <c r="A9" s="76">
        <f>IF('기본입력'!D18="","",'기본입력'!D18)</f>
        <v/>
      </c>
    </row>
    <row r="10" ht="36" customHeight="1">
      <c r="A10" s="120" t="inlineStr">
        <is>
          <t>환 경 보 전 비   사 용 내 역 서</t>
        </is>
      </c>
    </row>
    <row r="11" ht="4" customHeight="1"/>
    <row r="12" ht="26" customHeight="1">
      <c r="A12" s="6" t="inlineStr">
        <is>
          <t>건설업체명</t>
        </is>
      </c>
      <c r="B12" s="7" t="n"/>
      <c r="C12" s="87">
        <f>IF('기본입력'!D18="","",'기본입력'!D18)</f>
        <v/>
      </c>
      <c r="D12" s="7" t="n"/>
      <c r="E12" s="7" t="n"/>
      <c r="F12" s="7" t="n"/>
      <c r="G12" s="6" t="inlineStr">
        <is>
          <t>공  사  명</t>
        </is>
      </c>
      <c r="H12" s="7" t="n"/>
      <c r="I12" s="88">
        <f>IF('기본입력'!D6="","",'기본입력'!D6)</f>
        <v/>
      </c>
      <c r="J12" s="7" t="n"/>
      <c r="K12" s="7" t="n"/>
      <c r="L12" s="7" t="n"/>
    </row>
    <row r="13" ht="26" customHeight="1">
      <c r="A13" s="6" t="inlineStr">
        <is>
          <t>소  재  지</t>
        </is>
      </c>
      <c r="B13" s="7" t="n"/>
      <c r="C13" s="88">
        <f>IF('기본입력'!D20="","",'기본입력'!D20)</f>
        <v/>
      </c>
      <c r="D13" s="7" t="n"/>
      <c r="E13" s="7" t="n"/>
      <c r="F13" s="7" t="n"/>
      <c r="G13" s="6" t="inlineStr">
        <is>
          <t>대  표  자</t>
        </is>
      </c>
      <c r="H13" s="7" t="n"/>
      <c r="I13" s="87">
        <f>IF('기본입력'!D19="","",'기본입력'!D19)</f>
        <v/>
      </c>
      <c r="J13" s="7" t="n"/>
      <c r="K13" s="7" t="n"/>
      <c r="L13" s="7" t="n"/>
    </row>
    <row r="14" ht="26" customHeight="1">
      <c r="A14" s="6" t="inlineStr">
        <is>
          <t>공 사 금 액</t>
        </is>
      </c>
      <c r="B14" s="7" t="n"/>
      <c r="C14" s="89">
        <f>IF(N('기본입력'!D9)=0,"",'기본입력'!D9)</f>
        <v/>
      </c>
      <c r="D14" s="7" t="n"/>
      <c r="E14" s="7" t="n"/>
      <c r="F14" s="7" t="n"/>
      <c r="G14" s="6" t="inlineStr">
        <is>
          <t>공 사 기 간</t>
        </is>
      </c>
      <c r="H14" s="7" t="n"/>
      <c r="I14" s="90">
        <f>IF(OR(N('기본입력'!J11)=0,N('기본입력'!J12)=0),"",YEAR('기본입력'!J11)&amp;". "&amp;MONTH('기본입력'!J11)&amp;". "&amp;DAY('기본입력'!J11)&amp;". ~ "&amp;YEAR('기본입력'!J12)&amp;". "&amp;MONTH('기본입력'!J12)&amp;". "&amp;DAY('기본입력'!J12)&amp;".")</f>
        <v/>
      </c>
      <c r="J14" s="7" t="n"/>
      <c r="K14" s="7" t="n"/>
      <c r="L14" s="7" t="n"/>
    </row>
    <row r="15" ht="26" customHeight="1">
      <c r="A15" s="6" t="inlineStr">
        <is>
          <t>발  주  자</t>
        </is>
      </c>
      <c r="B15" s="7" t="n"/>
      <c r="C15" s="87">
        <f>IF('기본입력'!D8="","",'기본입력'!D8)</f>
        <v/>
      </c>
      <c r="D15" s="7" t="n"/>
      <c r="E15" s="7" t="n"/>
      <c r="F15" s="7" t="n"/>
      <c r="G15" s="6" t="inlineStr">
        <is>
          <t>누계 공정률</t>
        </is>
      </c>
      <c r="H15" s="7" t="n"/>
      <c r="I15" s="121" t="n"/>
      <c r="J15" s="7" t="n"/>
      <c r="K15" s="7" t="n"/>
      <c r="L15" s="7" t="n"/>
    </row>
    <row r="16" ht="32" customHeight="1">
      <c r="A16" s="11" t="inlineStr">
        <is>
          <t>계상된
환경보전비</t>
        </is>
      </c>
      <c r="B16" s="7" t="n"/>
      <c r="C16" s="92">
        <f>IF(N('기본입력'!J33)=0,"",'기본입력'!J33)</f>
        <v/>
      </c>
      <c r="D16" s="7" t="n"/>
      <c r="E16" s="7" t="n"/>
      <c r="F16" s="7" t="n"/>
      <c r="G16" s="11" t="inlineStr">
        <is>
          <t>사 용 금 액
(누계)</t>
        </is>
      </c>
      <c r="H16" s="7" t="n"/>
      <c r="I16" s="61">
        <f>IF(I20="","",I20)</f>
        <v/>
      </c>
      <c r="J16" s="7" t="n"/>
      <c r="K16" s="94">
        <f>IF(OR(I16="",N(C16)=0),"",I16/C16)</f>
        <v/>
      </c>
      <c r="L16" s="7" t="n"/>
    </row>
    <row r="17" ht="4" customHeight="1"/>
    <row r="18" ht="24" customHeight="1">
      <c r="A18" s="19" t="inlineStr">
        <is>
          <t>사     용     금     액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4" customHeight="1">
      <c r="A19" s="19" t="inlineStr">
        <is>
          <t>항        목</t>
        </is>
      </c>
      <c r="B19" s="7" t="n"/>
      <c r="C19" s="7" t="n"/>
      <c r="D19" s="7" t="n"/>
      <c r="E19" s="19" t="inlineStr">
        <is>
          <t>전회까지 금액</t>
        </is>
      </c>
      <c r="F19" s="7" t="n"/>
      <c r="G19" s="19" t="inlineStr">
        <is>
          <t>금회 금액</t>
        </is>
      </c>
      <c r="H19" s="7" t="n"/>
      <c r="I19" s="19" t="inlineStr">
        <is>
          <t>누계 사용금액</t>
        </is>
      </c>
      <c r="J19" s="7" t="n"/>
      <c r="K19" s="19" t="inlineStr">
        <is>
          <t>비     율</t>
        </is>
      </c>
      <c r="L19" s="7" t="n"/>
    </row>
    <row r="20" ht="24" customHeight="1">
      <c r="A20" s="97" t="inlineStr">
        <is>
          <t>계</t>
        </is>
      </c>
      <c r="B20" s="7" t="n"/>
      <c r="C20" s="7" t="n"/>
      <c r="D20" s="7" t="n"/>
      <c r="E20" s="61">
        <f>IF(SUM(E21:E25)=0,"",SUM(E21:E25))</f>
        <v/>
      </c>
      <c r="F20" s="7" t="n"/>
      <c r="G20" s="61">
        <f>IF(SUM(G21:G25)=0,"",SUM(G21:G25))</f>
        <v/>
      </c>
      <c r="H20" s="7" t="n"/>
      <c r="I20" s="61">
        <f>IF(SUM(I21:I25)=0,"",SUM(I21:I25))</f>
        <v/>
      </c>
      <c r="J20" s="7" t="n"/>
      <c r="K20" s="98">
        <f>IF(OR(I20="",N(C16)=0),"",I20/C16)</f>
        <v/>
      </c>
      <c r="L20" s="7" t="n"/>
    </row>
    <row r="21" ht="24" customHeight="1">
      <c r="A21" s="20" t="inlineStr">
        <is>
          <t>1. 비산먼지 방지시설</t>
        </is>
      </c>
      <c r="B21" s="7" t="n"/>
      <c r="C21" s="7" t="n"/>
      <c r="D21" s="7" t="n"/>
      <c r="E21" s="9" t="n"/>
      <c r="F21" s="7" t="n"/>
      <c r="G21" s="62">
        <f>IF(N(K38)=0,"",K38)</f>
        <v/>
      </c>
      <c r="H21" s="7" t="n"/>
      <c r="I21" s="62">
        <f>IF(N(E21)+N(G21)=0,"",N(E21)+N(G21))</f>
        <v/>
      </c>
      <c r="J21" s="7" t="n"/>
      <c r="K21" s="94">
        <f>IF(OR(I21="",N(C16)=0),"",I21/C16)</f>
        <v/>
      </c>
      <c r="L21" s="7" t="n"/>
    </row>
    <row r="22" ht="24" customHeight="1">
      <c r="A22" s="20" t="inlineStr">
        <is>
          <t>2. 소음 · 진동 방지시설</t>
        </is>
      </c>
      <c r="B22" s="7" t="n"/>
      <c r="C22" s="7" t="n"/>
      <c r="D22" s="7" t="n"/>
      <c r="E22" s="9" t="n"/>
      <c r="F22" s="7" t="n"/>
      <c r="G22" s="62">
        <f>IF(N(K44)=0,"",K44)</f>
        <v/>
      </c>
      <c r="H22" s="7" t="n"/>
      <c r="I22" s="62">
        <f>IF(N(E22)+N(G22)=0,"",N(E22)+N(G22))</f>
        <v/>
      </c>
      <c r="J22" s="7" t="n"/>
      <c r="K22" s="94">
        <f>IF(OR(I22="",N(C16)=0),"",I22/C16)</f>
        <v/>
      </c>
      <c r="L22" s="7" t="n"/>
    </row>
    <row r="23" ht="24" customHeight="1">
      <c r="A23" s="20" t="inlineStr">
        <is>
          <t>3. 폐기물 처리비</t>
        </is>
      </c>
      <c r="B23" s="7" t="n"/>
      <c r="C23" s="7" t="n"/>
      <c r="D23" s="7" t="n"/>
      <c r="E23" s="9" t="n"/>
      <c r="F23" s="7" t="n"/>
      <c r="G23" s="62">
        <f>IF(N(K50)=0,"",K50)</f>
        <v/>
      </c>
      <c r="H23" s="7" t="n"/>
      <c r="I23" s="62">
        <f>IF(N(E23)+N(G23)=0,"",N(E23)+N(G23))</f>
        <v/>
      </c>
      <c r="J23" s="7" t="n"/>
      <c r="K23" s="94">
        <f>IF(OR(I23="",N(C16)=0),"",I23/C16)</f>
        <v/>
      </c>
      <c r="L23" s="7" t="n"/>
    </row>
    <row r="24" ht="24" customHeight="1">
      <c r="A24" s="20" t="inlineStr">
        <is>
          <t>4. 환경기술인 · 환경 관련 인건비</t>
        </is>
      </c>
      <c r="B24" s="7" t="n"/>
      <c r="C24" s="7" t="n"/>
      <c r="D24" s="7" t="n"/>
      <c r="E24" s="9" t="n"/>
      <c r="F24" s="7" t="n"/>
      <c r="G24" s="62">
        <f>IF(N(K56)=0,"",K56)</f>
        <v/>
      </c>
      <c r="H24" s="7" t="n"/>
      <c r="I24" s="62">
        <f>IF(N(E24)+N(G24)=0,"",N(E24)+N(G24))</f>
        <v/>
      </c>
      <c r="J24" s="7" t="n"/>
      <c r="K24" s="94">
        <f>IF(OR(I24="",N(C16)=0),"",I24/C16)</f>
        <v/>
      </c>
      <c r="L24" s="7" t="n"/>
    </row>
    <row r="25" ht="24" customHeight="1">
      <c r="A25" s="20" t="inlineStr">
        <is>
          <t>5. 기타 방지시설</t>
        </is>
      </c>
      <c r="B25" s="7" t="n"/>
      <c r="C25" s="7" t="n"/>
      <c r="D25" s="7" t="n"/>
      <c r="E25" s="9" t="n"/>
      <c r="F25" s="7" t="n"/>
      <c r="G25" s="62">
        <f>IF(N(K62)=0,"",K62)</f>
        <v/>
      </c>
      <c r="H25" s="7" t="n"/>
      <c r="I25" s="62">
        <f>IF(N(E25)+N(G25)=0,"",N(E25)+N(G25))</f>
        <v/>
      </c>
      <c r="J25" s="7" t="n"/>
      <c r="K25" s="94">
        <f>IF(OR(I25="",N(C16)=0),"",I25/C16)</f>
        <v/>
      </c>
      <c r="L25" s="7" t="n"/>
    </row>
    <row r="26" ht="8" customHeight="1"/>
    <row r="27" ht="26" customHeight="1">
      <c r="A27" s="101" t="inlineStr">
        <is>
          <t xml:space="preserve">      상기와 같이 환경보전비를 사용하였기에 사용 내역을 제출합니다.</t>
        </is>
      </c>
    </row>
    <row r="28" ht="26" customHeight="1">
      <c r="A28" s="124" t="n"/>
    </row>
    <row r="29" ht="28" customHeight="1">
      <c r="A29" s="15" t="inlineStr"/>
      <c r="C29" s="103" t="inlineStr">
        <is>
          <t>작 성 자   직책 : 현장대리인</t>
        </is>
      </c>
      <c r="G29" s="104" t="inlineStr">
        <is>
          <t>성 명</t>
        </is>
      </c>
      <c r="H29" s="26">
        <f>IF('기본입력'!D25="","",'기본입력'!D25)</f>
        <v/>
      </c>
      <c r="K29" s="105" t="inlineStr">
        <is>
          <t>(인)</t>
        </is>
      </c>
    </row>
    <row r="30" ht="34" customHeight="1">
      <c r="A30" s="86" t="inlineStr">
        <is>
          <t>항 목 별   사 용 내 역 서 (금회)</t>
        </is>
      </c>
    </row>
    <row r="31" ht="20" customHeight="1">
      <c r="A31" s="19" t="inlineStr">
        <is>
          <t>항    목</t>
        </is>
      </c>
      <c r="B31" s="7" t="n"/>
      <c r="C31" s="125" t="inlineStr">
        <is>
          <t>사용일자</t>
        </is>
      </c>
      <c r="D31" s="19" t="inlineStr">
        <is>
          <t>사    용    내    역</t>
        </is>
      </c>
      <c r="E31" s="7" t="n"/>
      <c r="F31" s="7" t="n"/>
      <c r="G31" s="7" t="n"/>
      <c r="H31" s="7" t="n"/>
      <c r="I31" s="7" t="n"/>
      <c r="J31" s="7" t="n"/>
      <c r="K31" s="19" t="inlineStr">
        <is>
          <t>금    액</t>
        </is>
      </c>
      <c r="L31" s="7" t="n"/>
    </row>
    <row r="32" ht="20" customHeight="1">
      <c r="A32" s="7" t="n"/>
      <c r="B32" s="7" t="n"/>
      <c r="C32" s="7" t="n"/>
      <c r="D32" s="19" t="inlineStr">
        <is>
          <t>품    명</t>
        </is>
      </c>
      <c r="E32" s="7" t="n"/>
      <c r="F32" s="7" t="n"/>
      <c r="G32" s="19" t="inlineStr">
        <is>
          <t>단 위</t>
        </is>
      </c>
      <c r="H32" s="19" t="inlineStr">
        <is>
          <t>단    가</t>
        </is>
      </c>
      <c r="I32" s="7" t="n"/>
      <c r="J32" s="19" t="inlineStr">
        <is>
          <t>수 량</t>
        </is>
      </c>
      <c r="K32" s="7" t="n"/>
      <c r="L32" s="7" t="n"/>
    </row>
    <row r="33" ht="22" customHeight="1">
      <c r="A33" s="128">
        <f>IF(A21="","",A21)</f>
        <v/>
      </c>
      <c r="B33" s="7" t="n"/>
      <c r="C33" s="126" t="n"/>
      <c r="D33" s="108" t="n"/>
      <c r="E33" s="7" t="n"/>
      <c r="F33" s="7" t="n"/>
      <c r="G33" s="53" t="n"/>
      <c r="H33" s="111" t="n"/>
      <c r="I33" s="7" t="n"/>
      <c r="J33" s="109" t="n"/>
      <c r="K33" s="95">
        <f>IF(OR(N(H33)=0,N(J33)=0),"",ROUND(H33*J33,0))</f>
        <v/>
      </c>
      <c r="L33" s="7" t="n"/>
    </row>
    <row r="34" ht="22" customHeight="1">
      <c r="A34" s="7" t="n"/>
      <c r="B34" s="7" t="n"/>
      <c r="C34" s="126" t="n"/>
      <c r="D34" s="108" t="n"/>
      <c r="E34" s="7" t="n"/>
      <c r="F34" s="7" t="n"/>
      <c r="G34" s="53" t="n"/>
      <c r="H34" s="111" t="n"/>
      <c r="I34" s="7" t="n"/>
      <c r="J34" s="109" t="n"/>
      <c r="K34" s="95">
        <f>IF(OR(N(H34)=0,N(J34)=0),"",ROUND(H34*J34,0))</f>
        <v/>
      </c>
      <c r="L34" s="7" t="n"/>
    </row>
    <row r="35" ht="22" customHeight="1">
      <c r="A35" s="7" t="n"/>
      <c r="B35" s="7" t="n"/>
      <c r="C35" s="126" t="n"/>
      <c r="D35" s="108" t="n"/>
      <c r="E35" s="7" t="n"/>
      <c r="F35" s="7" t="n"/>
      <c r="G35" s="53" t="n"/>
      <c r="H35" s="111" t="n"/>
      <c r="I35" s="7" t="n"/>
      <c r="J35" s="109" t="n"/>
      <c r="K35" s="95">
        <f>IF(OR(N(H35)=0,N(J35)=0),"",ROUND(H35*J35,0))</f>
        <v/>
      </c>
      <c r="L35" s="7" t="n"/>
    </row>
    <row r="36" ht="22" customHeight="1">
      <c r="A36" s="7" t="n"/>
      <c r="B36" s="7" t="n"/>
      <c r="C36" s="126" t="n"/>
      <c r="D36" s="108" t="n"/>
      <c r="E36" s="7" t="n"/>
      <c r="F36" s="7" t="n"/>
      <c r="G36" s="53" t="n"/>
      <c r="H36" s="111" t="n"/>
      <c r="I36" s="7" t="n"/>
      <c r="J36" s="109" t="n"/>
      <c r="K36" s="95">
        <f>IF(OR(N(H36)=0,N(J36)=0),"",ROUND(H36*J36,0))</f>
        <v/>
      </c>
      <c r="L36" s="7" t="n"/>
    </row>
    <row r="37" ht="22" customHeight="1">
      <c r="A37" s="7" t="n"/>
      <c r="B37" s="7" t="n"/>
      <c r="C37" s="126" t="n"/>
      <c r="D37" s="108" t="n"/>
      <c r="E37" s="7" t="n"/>
      <c r="F37" s="7" t="n"/>
      <c r="G37" s="53" t="n"/>
      <c r="H37" s="111" t="n"/>
      <c r="I37" s="7" t="n"/>
      <c r="J37" s="109" t="n"/>
      <c r="K37" s="95">
        <f>IF(OR(N(H37)=0,N(J37)=0),"",ROUND(H37*J37,0))</f>
        <v/>
      </c>
      <c r="L37" s="7" t="n"/>
    </row>
    <row r="38" ht="22" customHeight="1">
      <c r="A38" s="7" t="n"/>
      <c r="B38" s="7" t="n"/>
      <c r="C38" s="97" t="inlineStr">
        <is>
          <t>소        계</t>
        </is>
      </c>
      <c r="D38" s="7" t="n"/>
      <c r="E38" s="7" t="n"/>
      <c r="F38" s="7" t="n"/>
      <c r="G38" s="7" t="n"/>
      <c r="H38" s="7" t="n"/>
      <c r="I38" s="7" t="n"/>
      <c r="J38" s="7" t="n"/>
      <c r="K38" s="112">
        <f>IF(SUM(K33:K37)=0,"",SUM(K33:K37))</f>
        <v/>
      </c>
      <c r="L38" s="7" t="n"/>
    </row>
    <row r="39" ht="22" customHeight="1">
      <c r="A39" s="128">
        <f>IF(A22="","",A22)</f>
        <v/>
      </c>
      <c r="B39" s="7" t="n"/>
      <c r="C39" s="126" t="n"/>
      <c r="D39" s="108" t="n"/>
      <c r="E39" s="7" t="n"/>
      <c r="F39" s="7" t="n"/>
      <c r="G39" s="53" t="n"/>
      <c r="H39" s="111" t="n"/>
      <c r="I39" s="7" t="n"/>
      <c r="J39" s="109" t="n"/>
      <c r="K39" s="95">
        <f>IF(OR(N(H39)=0,N(J39)=0),"",ROUND(H39*J39,0))</f>
        <v/>
      </c>
      <c r="L39" s="7" t="n"/>
    </row>
    <row r="40" ht="22" customHeight="1">
      <c r="A40" s="7" t="n"/>
      <c r="B40" s="7" t="n"/>
      <c r="C40" s="126" t="n"/>
      <c r="D40" s="108" t="n"/>
      <c r="E40" s="7" t="n"/>
      <c r="F40" s="7" t="n"/>
      <c r="G40" s="53" t="n"/>
      <c r="H40" s="111" t="n"/>
      <c r="I40" s="7" t="n"/>
      <c r="J40" s="109" t="n"/>
      <c r="K40" s="95">
        <f>IF(OR(N(H40)=0,N(J40)=0),"",ROUND(H40*J40,0))</f>
        <v/>
      </c>
      <c r="L40" s="7" t="n"/>
    </row>
    <row r="41" ht="22" customHeight="1">
      <c r="A41" s="7" t="n"/>
      <c r="B41" s="7" t="n"/>
      <c r="C41" s="126" t="n"/>
      <c r="D41" s="108" t="n"/>
      <c r="E41" s="7" t="n"/>
      <c r="F41" s="7" t="n"/>
      <c r="G41" s="53" t="n"/>
      <c r="H41" s="111" t="n"/>
      <c r="I41" s="7" t="n"/>
      <c r="J41" s="109" t="n"/>
      <c r="K41" s="95">
        <f>IF(OR(N(H41)=0,N(J41)=0),"",ROUND(H41*J41,0))</f>
        <v/>
      </c>
      <c r="L41" s="7" t="n"/>
    </row>
    <row r="42" ht="22" customHeight="1">
      <c r="A42" s="7" t="n"/>
      <c r="B42" s="7" t="n"/>
      <c r="C42" s="126" t="n"/>
      <c r="D42" s="108" t="n"/>
      <c r="E42" s="7" t="n"/>
      <c r="F42" s="7" t="n"/>
      <c r="G42" s="53" t="n"/>
      <c r="H42" s="111" t="n"/>
      <c r="I42" s="7" t="n"/>
      <c r="J42" s="109" t="n"/>
      <c r="K42" s="95">
        <f>IF(OR(N(H42)=0,N(J42)=0),"",ROUND(H42*J42,0))</f>
        <v/>
      </c>
      <c r="L42" s="7" t="n"/>
    </row>
    <row r="43" ht="22" customHeight="1">
      <c r="A43" s="7" t="n"/>
      <c r="B43" s="7" t="n"/>
      <c r="C43" s="126" t="n"/>
      <c r="D43" s="108" t="n"/>
      <c r="E43" s="7" t="n"/>
      <c r="F43" s="7" t="n"/>
      <c r="G43" s="53" t="n"/>
      <c r="H43" s="111" t="n"/>
      <c r="I43" s="7" t="n"/>
      <c r="J43" s="109" t="n"/>
      <c r="K43" s="95">
        <f>IF(OR(N(H43)=0,N(J43)=0),"",ROUND(H43*J43,0))</f>
        <v/>
      </c>
      <c r="L43" s="7" t="n"/>
    </row>
    <row r="44" ht="22" customHeight="1">
      <c r="A44" s="7" t="n"/>
      <c r="B44" s="7" t="n"/>
      <c r="C44" s="97" t="inlineStr">
        <is>
          <t>소        계</t>
        </is>
      </c>
      <c r="D44" s="7" t="n"/>
      <c r="E44" s="7" t="n"/>
      <c r="F44" s="7" t="n"/>
      <c r="G44" s="7" t="n"/>
      <c r="H44" s="7" t="n"/>
      <c r="I44" s="7" t="n"/>
      <c r="J44" s="7" t="n"/>
      <c r="K44" s="112">
        <f>IF(SUM(K39:K43)=0,"",SUM(K39:K43))</f>
        <v/>
      </c>
      <c r="L44" s="7" t="n"/>
    </row>
    <row r="45" ht="22" customHeight="1">
      <c r="A45" s="128">
        <f>IF(A23="","",A23)</f>
        <v/>
      </c>
      <c r="B45" s="7" t="n"/>
      <c r="C45" s="126" t="n"/>
      <c r="D45" s="108" t="n"/>
      <c r="E45" s="7" t="n"/>
      <c r="F45" s="7" t="n"/>
      <c r="G45" s="53" t="n"/>
      <c r="H45" s="111" t="n"/>
      <c r="I45" s="7" t="n"/>
      <c r="J45" s="109" t="n"/>
      <c r="K45" s="95">
        <f>IF(OR(N(H45)=0,N(J45)=0),"",ROUND(H45*J45,0))</f>
        <v/>
      </c>
      <c r="L45" s="7" t="n"/>
    </row>
    <row r="46" ht="22" customHeight="1">
      <c r="A46" s="7" t="n"/>
      <c r="B46" s="7" t="n"/>
      <c r="C46" s="126" t="n"/>
      <c r="D46" s="108" t="n"/>
      <c r="E46" s="7" t="n"/>
      <c r="F46" s="7" t="n"/>
      <c r="G46" s="53" t="n"/>
      <c r="H46" s="111" t="n"/>
      <c r="I46" s="7" t="n"/>
      <c r="J46" s="109" t="n"/>
      <c r="K46" s="95">
        <f>IF(OR(N(H46)=0,N(J46)=0),"",ROUND(H46*J46,0))</f>
        <v/>
      </c>
      <c r="L46" s="7" t="n"/>
    </row>
    <row r="47" ht="22" customHeight="1">
      <c r="A47" s="7" t="n"/>
      <c r="B47" s="7" t="n"/>
      <c r="C47" s="126" t="n"/>
      <c r="D47" s="108" t="n"/>
      <c r="E47" s="7" t="n"/>
      <c r="F47" s="7" t="n"/>
      <c r="G47" s="53" t="n"/>
      <c r="H47" s="111" t="n"/>
      <c r="I47" s="7" t="n"/>
      <c r="J47" s="109" t="n"/>
      <c r="K47" s="95">
        <f>IF(OR(N(H47)=0,N(J47)=0),"",ROUND(H47*J47,0))</f>
        <v/>
      </c>
      <c r="L47" s="7" t="n"/>
    </row>
    <row r="48" ht="22" customHeight="1">
      <c r="A48" s="7" t="n"/>
      <c r="B48" s="7" t="n"/>
      <c r="C48" s="126" t="n"/>
      <c r="D48" s="108" t="n"/>
      <c r="E48" s="7" t="n"/>
      <c r="F48" s="7" t="n"/>
      <c r="G48" s="53" t="n"/>
      <c r="H48" s="111" t="n"/>
      <c r="I48" s="7" t="n"/>
      <c r="J48" s="109" t="n"/>
      <c r="K48" s="95">
        <f>IF(OR(N(H48)=0,N(J48)=0),"",ROUND(H48*J48,0))</f>
        <v/>
      </c>
      <c r="L48" s="7" t="n"/>
    </row>
    <row r="49" ht="22" customHeight="1">
      <c r="A49" s="7" t="n"/>
      <c r="B49" s="7" t="n"/>
      <c r="C49" s="126" t="n"/>
      <c r="D49" s="108" t="n"/>
      <c r="E49" s="7" t="n"/>
      <c r="F49" s="7" t="n"/>
      <c r="G49" s="53" t="n"/>
      <c r="H49" s="111" t="n"/>
      <c r="I49" s="7" t="n"/>
      <c r="J49" s="109" t="n"/>
      <c r="K49" s="95">
        <f>IF(OR(N(H49)=0,N(J49)=0),"",ROUND(H49*J49,0))</f>
        <v/>
      </c>
      <c r="L49" s="7" t="n"/>
    </row>
    <row r="50" ht="22" customHeight="1">
      <c r="A50" s="7" t="n"/>
      <c r="B50" s="7" t="n"/>
      <c r="C50" s="97" t="inlineStr">
        <is>
          <t>소        계</t>
        </is>
      </c>
      <c r="D50" s="7" t="n"/>
      <c r="E50" s="7" t="n"/>
      <c r="F50" s="7" t="n"/>
      <c r="G50" s="7" t="n"/>
      <c r="H50" s="7" t="n"/>
      <c r="I50" s="7" t="n"/>
      <c r="J50" s="7" t="n"/>
      <c r="K50" s="112">
        <f>IF(SUM(K45:K49)=0,"",SUM(K45:K49))</f>
        <v/>
      </c>
      <c r="L50" s="7" t="n"/>
    </row>
    <row r="51" ht="22" customHeight="1">
      <c r="A51" s="128">
        <f>IF(A24="","",A24)</f>
        <v/>
      </c>
      <c r="B51" s="7" t="n"/>
      <c r="C51" s="126" t="n"/>
      <c r="D51" s="108" t="n"/>
      <c r="E51" s="7" t="n"/>
      <c r="F51" s="7" t="n"/>
      <c r="G51" s="53" t="n"/>
      <c r="H51" s="111" t="n"/>
      <c r="I51" s="7" t="n"/>
      <c r="J51" s="109" t="n"/>
      <c r="K51" s="95">
        <f>IF(OR(N(H51)=0,N(J51)=0),"",ROUND(H51*J51,0))</f>
        <v/>
      </c>
      <c r="L51" s="7" t="n"/>
    </row>
    <row r="52" ht="22" customHeight="1">
      <c r="A52" s="7" t="n"/>
      <c r="B52" s="7" t="n"/>
      <c r="C52" s="126" t="n"/>
      <c r="D52" s="108" t="n"/>
      <c r="E52" s="7" t="n"/>
      <c r="F52" s="7" t="n"/>
      <c r="G52" s="53" t="n"/>
      <c r="H52" s="111" t="n"/>
      <c r="I52" s="7" t="n"/>
      <c r="J52" s="109" t="n"/>
      <c r="K52" s="95">
        <f>IF(OR(N(H52)=0,N(J52)=0),"",ROUND(H52*J52,0))</f>
        <v/>
      </c>
      <c r="L52" s="7" t="n"/>
    </row>
    <row r="53" ht="22" customHeight="1">
      <c r="A53" s="7" t="n"/>
      <c r="B53" s="7" t="n"/>
      <c r="C53" s="126" t="n"/>
      <c r="D53" s="108" t="n"/>
      <c r="E53" s="7" t="n"/>
      <c r="F53" s="7" t="n"/>
      <c r="G53" s="53" t="n"/>
      <c r="H53" s="111" t="n"/>
      <c r="I53" s="7" t="n"/>
      <c r="J53" s="109" t="n"/>
      <c r="K53" s="95">
        <f>IF(OR(N(H53)=0,N(J53)=0),"",ROUND(H53*J53,0))</f>
        <v/>
      </c>
      <c r="L53" s="7" t="n"/>
    </row>
    <row r="54" ht="22" customHeight="1">
      <c r="A54" s="7" t="n"/>
      <c r="B54" s="7" t="n"/>
      <c r="C54" s="126" t="n"/>
      <c r="D54" s="108" t="n"/>
      <c r="E54" s="7" t="n"/>
      <c r="F54" s="7" t="n"/>
      <c r="G54" s="53" t="n"/>
      <c r="H54" s="111" t="n"/>
      <c r="I54" s="7" t="n"/>
      <c r="J54" s="109" t="n"/>
      <c r="K54" s="95">
        <f>IF(OR(N(H54)=0,N(J54)=0),"",ROUND(H54*J54,0))</f>
        <v/>
      </c>
      <c r="L54" s="7" t="n"/>
    </row>
    <row r="55" ht="22" customHeight="1">
      <c r="A55" s="7" t="n"/>
      <c r="B55" s="7" t="n"/>
      <c r="C55" s="126" t="n"/>
      <c r="D55" s="108" t="n"/>
      <c r="E55" s="7" t="n"/>
      <c r="F55" s="7" t="n"/>
      <c r="G55" s="53" t="n"/>
      <c r="H55" s="111" t="n"/>
      <c r="I55" s="7" t="n"/>
      <c r="J55" s="109" t="n"/>
      <c r="K55" s="95">
        <f>IF(OR(N(H55)=0,N(J55)=0),"",ROUND(H55*J55,0))</f>
        <v/>
      </c>
      <c r="L55" s="7" t="n"/>
    </row>
    <row r="56" ht="22" customHeight="1">
      <c r="A56" s="7" t="n"/>
      <c r="B56" s="7" t="n"/>
      <c r="C56" s="97" t="inlineStr">
        <is>
          <t>소        계</t>
        </is>
      </c>
      <c r="D56" s="7" t="n"/>
      <c r="E56" s="7" t="n"/>
      <c r="F56" s="7" t="n"/>
      <c r="G56" s="7" t="n"/>
      <c r="H56" s="7" t="n"/>
      <c r="I56" s="7" t="n"/>
      <c r="J56" s="7" t="n"/>
      <c r="K56" s="112">
        <f>IF(SUM(K51:K55)=0,"",SUM(K51:K55))</f>
        <v/>
      </c>
      <c r="L56" s="7" t="n"/>
    </row>
    <row r="57" ht="22" customHeight="1">
      <c r="A57" s="128">
        <f>IF(A25="","",A25)</f>
        <v/>
      </c>
      <c r="B57" s="7" t="n"/>
      <c r="C57" s="126" t="n"/>
      <c r="D57" s="108" t="n"/>
      <c r="E57" s="7" t="n"/>
      <c r="F57" s="7" t="n"/>
      <c r="G57" s="53" t="n"/>
      <c r="H57" s="111" t="n"/>
      <c r="I57" s="7" t="n"/>
      <c r="J57" s="109" t="n"/>
      <c r="K57" s="95">
        <f>IF(OR(N(H57)=0,N(J57)=0),"",ROUND(H57*J57,0))</f>
        <v/>
      </c>
      <c r="L57" s="7" t="n"/>
    </row>
    <row r="58" ht="22" customHeight="1">
      <c r="A58" s="7" t="n"/>
      <c r="B58" s="7" t="n"/>
      <c r="C58" s="126" t="n"/>
      <c r="D58" s="108" t="n"/>
      <c r="E58" s="7" t="n"/>
      <c r="F58" s="7" t="n"/>
      <c r="G58" s="53" t="n"/>
      <c r="H58" s="111" t="n"/>
      <c r="I58" s="7" t="n"/>
      <c r="J58" s="109" t="n"/>
      <c r="K58" s="95">
        <f>IF(OR(N(H58)=0,N(J58)=0),"",ROUND(H58*J58,0))</f>
        <v/>
      </c>
      <c r="L58" s="7" t="n"/>
    </row>
    <row r="59" ht="22" customHeight="1">
      <c r="A59" s="7" t="n"/>
      <c r="B59" s="7" t="n"/>
      <c r="C59" s="126" t="n"/>
      <c r="D59" s="108" t="n"/>
      <c r="E59" s="7" t="n"/>
      <c r="F59" s="7" t="n"/>
      <c r="G59" s="53" t="n"/>
      <c r="H59" s="111" t="n"/>
      <c r="I59" s="7" t="n"/>
      <c r="J59" s="109" t="n"/>
      <c r="K59" s="95">
        <f>IF(OR(N(H59)=0,N(J59)=0),"",ROUND(H59*J59,0))</f>
        <v/>
      </c>
      <c r="L59" s="7" t="n"/>
    </row>
    <row r="60" ht="22" customHeight="1">
      <c r="A60" s="7" t="n"/>
      <c r="B60" s="7" t="n"/>
      <c r="C60" s="126" t="n"/>
      <c r="D60" s="108" t="n"/>
      <c r="E60" s="7" t="n"/>
      <c r="F60" s="7" t="n"/>
      <c r="G60" s="53" t="n"/>
      <c r="H60" s="111" t="n"/>
      <c r="I60" s="7" t="n"/>
      <c r="J60" s="109" t="n"/>
      <c r="K60" s="95">
        <f>IF(OR(N(H60)=0,N(J60)=0),"",ROUND(H60*J60,0))</f>
        <v/>
      </c>
      <c r="L60" s="7" t="n"/>
    </row>
    <row r="61" ht="22" customHeight="1">
      <c r="A61" s="7" t="n"/>
      <c r="B61" s="7" t="n"/>
      <c r="C61" s="126" t="n"/>
      <c r="D61" s="108" t="n"/>
      <c r="E61" s="7" t="n"/>
      <c r="F61" s="7" t="n"/>
      <c r="G61" s="53" t="n"/>
      <c r="H61" s="111" t="n"/>
      <c r="I61" s="7" t="n"/>
      <c r="J61" s="109" t="n"/>
      <c r="K61" s="95">
        <f>IF(OR(N(H61)=0,N(J61)=0),"",ROUND(H61*J61,0))</f>
        <v/>
      </c>
      <c r="L61" s="7" t="n"/>
    </row>
    <row r="62" ht="22" customHeight="1">
      <c r="A62" s="7" t="n"/>
      <c r="B62" s="7" t="n"/>
      <c r="C62" s="97" t="inlineStr">
        <is>
          <t>소        계</t>
        </is>
      </c>
      <c r="D62" s="7" t="n"/>
      <c r="E62" s="7" t="n"/>
      <c r="F62" s="7" t="n"/>
      <c r="G62" s="7" t="n"/>
      <c r="H62" s="7" t="n"/>
      <c r="I62" s="7" t="n"/>
      <c r="J62" s="7" t="n"/>
      <c r="K62" s="112">
        <f>IF(SUM(K57:K61)=0,"",SUM(K57:K61))</f>
        <v/>
      </c>
      <c r="L62" s="7" t="n"/>
    </row>
    <row r="64" ht="34" customHeight="1">
      <c r="A64" s="17" t="inlineStr">
        <is>
          <t>을지(항목별 사용내역)의 소계가 사용내역서의 «금회 금액» 으로 들어가고, 누계 = 전회까지 + 금회, 비율 = 누계 ÷ 계상액입니다. 전회까지 금액은 지난 내역서의 누계를 옮겨 적으세요.</t>
        </is>
      </c>
    </row>
    <row r="65" ht="34" customHeight="1">
      <c r="A65" s="17" t="inlineStr">
        <is>
          <t>항목 이름은 원본 그대로 넣어 두었습니다 — 발주기관의 환경보전비 항목에 맞게 고쳐 써도 을지에 따라갑니다.</t>
        </is>
      </c>
    </row>
  </sheetData>
  <mergeCells count="169">
    <mergeCell ref="G21:H21"/>
    <mergeCell ref="I14:L14"/>
    <mergeCell ref="H35:I35"/>
    <mergeCell ref="K49:L49"/>
    <mergeCell ref="H53:I53"/>
    <mergeCell ref="A15:B15"/>
    <mergeCell ref="K24:L24"/>
    <mergeCell ref="K31:L32"/>
    <mergeCell ref="A20:D20"/>
    <mergeCell ref="K33:L33"/>
    <mergeCell ref="E23:F23"/>
    <mergeCell ref="G23:H23"/>
    <mergeCell ref="H55:I55"/>
    <mergeCell ref="D53:F53"/>
    <mergeCell ref="D47:F47"/>
    <mergeCell ref="C13:F13"/>
    <mergeCell ref="H39:I39"/>
    <mergeCell ref="K35:L35"/>
    <mergeCell ref="I16:J16"/>
    <mergeCell ref="D37:F37"/>
    <mergeCell ref="A57:B62"/>
    <mergeCell ref="I25:J25"/>
    <mergeCell ref="K50:L50"/>
    <mergeCell ref="C15:F15"/>
    <mergeCell ref="A24:D24"/>
    <mergeCell ref="D39:F39"/>
    <mergeCell ref="H52:I52"/>
    <mergeCell ref="K58:L58"/>
    <mergeCell ref="K52:L52"/>
    <mergeCell ref="H45:I45"/>
    <mergeCell ref="K42:L42"/>
    <mergeCell ref="H37:I37"/>
    <mergeCell ref="H29:J29"/>
    <mergeCell ref="G20:H20"/>
    <mergeCell ref="K53:L53"/>
    <mergeCell ref="I20:J20"/>
    <mergeCell ref="C38:J38"/>
    <mergeCell ref="K37:L37"/>
    <mergeCell ref="E22:F22"/>
    <mergeCell ref="G22:H22"/>
    <mergeCell ref="D57:F57"/>
    <mergeCell ref="G12:H12"/>
    <mergeCell ref="A22:D22"/>
    <mergeCell ref="D41:F41"/>
    <mergeCell ref="H54:I54"/>
    <mergeCell ref="H41:I41"/>
    <mergeCell ref="A19:D19"/>
    <mergeCell ref="A3:L3"/>
    <mergeCell ref="K55:L55"/>
    <mergeCell ref="D43:F43"/>
    <mergeCell ref="K21:L21"/>
    <mergeCell ref="I13:L13"/>
    <mergeCell ref="H34:I34"/>
    <mergeCell ref="K51:L51"/>
    <mergeCell ref="A5:L5"/>
    <mergeCell ref="H49:I49"/>
    <mergeCell ref="K41:L41"/>
    <mergeCell ref="C50:J50"/>
    <mergeCell ref="C31:C32"/>
    <mergeCell ref="I15:L15"/>
    <mergeCell ref="H36:I36"/>
    <mergeCell ref="C14:F14"/>
    <mergeCell ref="D55:F55"/>
    <mergeCell ref="K56:L56"/>
    <mergeCell ref="K43:L43"/>
    <mergeCell ref="G24:H24"/>
    <mergeCell ref="I24:J24"/>
    <mergeCell ref="A31:B32"/>
    <mergeCell ref="D54:F54"/>
    <mergeCell ref="D60:F60"/>
    <mergeCell ref="G16:H16"/>
    <mergeCell ref="E25:F25"/>
    <mergeCell ref="H48:I48"/>
    <mergeCell ref="D46:F46"/>
    <mergeCell ref="G25:H25"/>
    <mergeCell ref="A51:B56"/>
    <mergeCell ref="I19:J19"/>
    <mergeCell ref="D40:F40"/>
    <mergeCell ref="K19:L19"/>
    <mergeCell ref="K16:L16"/>
    <mergeCell ref="K25:L25"/>
    <mergeCell ref="D32:F32"/>
    <mergeCell ref="H43:I43"/>
    <mergeCell ref="C62:J62"/>
    <mergeCell ref="A18:L18"/>
    <mergeCell ref="K45:L45"/>
    <mergeCell ref="H58:I58"/>
    <mergeCell ref="K54:L54"/>
    <mergeCell ref="H40:I40"/>
    <mergeCell ref="K60:L60"/>
    <mergeCell ref="K29:L29"/>
    <mergeCell ref="E20:F20"/>
    <mergeCell ref="A33:B38"/>
    <mergeCell ref="K47:L47"/>
    <mergeCell ref="H60:I60"/>
    <mergeCell ref="K44:L44"/>
    <mergeCell ref="D58:F58"/>
    <mergeCell ref="G13:H13"/>
    <mergeCell ref="K46:L46"/>
    <mergeCell ref="K40:L40"/>
    <mergeCell ref="D33:F33"/>
    <mergeCell ref="A12:B12"/>
    <mergeCell ref="I21:J21"/>
    <mergeCell ref="D31:J31"/>
    <mergeCell ref="D42:F42"/>
    <mergeCell ref="D51:F51"/>
    <mergeCell ref="C56:J56"/>
    <mergeCell ref="G15:H15"/>
    <mergeCell ref="C29:F29"/>
    <mergeCell ref="D35:F35"/>
    <mergeCell ref="A14:B14"/>
    <mergeCell ref="I23:J23"/>
    <mergeCell ref="H57:I57"/>
    <mergeCell ref="D59:F59"/>
    <mergeCell ref="K23:L23"/>
    <mergeCell ref="A39:B44"/>
    <mergeCell ref="D34:F34"/>
    <mergeCell ref="A64:L64"/>
    <mergeCell ref="A1:F1"/>
    <mergeCell ref="C12:F12"/>
    <mergeCell ref="A21:D21"/>
    <mergeCell ref="H42:I42"/>
    <mergeCell ref="D36:F36"/>
    <mergeCell ref="K57:L57"/>
    <mergeCell ref="D45:F45"/>
    <mergeCell ref="A23:D23"/>
    <mergeCell ref="A7:L7"/>
    <mergeCell ref="K34:L34"/>
    <mergeCell ref="A45:B50"/>
    <mergeCell ref="E24:F24"/>
    <mergeCell ref="D61:F61"/>
    <mergeCell ref="D48:F48"/>
    <mergeCell ref="A27:L27"/>
    <mergeCell ref="K36:L36"/>
    <mergeCell ref="A16:B16"/>
    <mergeCell ref="K20:L20"/>
    <mergeCell ref="H59:I59"/>
    <mergeCell ref="H46:I46"/>
    <mergeCell ref="E19:F19"/>
    <mergeCell ref="G19:H19"/>
    <mergeCell ref="H51:I51"/>
    <mergeCell ref="C44:J44"/>
    <mergeCell ref="I22:J22"/>
    <mergeCell ref="H61:I61"/>
    <mergeCell ref="K22:L22"/>
    <mergeCell ref="G1:L1"/>
    <mergeCell ref="K59:L59"/>
    <mergeCell ref="A10:L10"/>
    <mergeCell ref="H32:I32"/>
    <mergeCell ref="A28:L28"/>
    <mergeCell ref="C16:F16"/>
    <mergeCell ref="A25:D25"/>
    <mergeCell ref="G14:H14"/>
    <mergeCell ref="A9:L9"/>
    <mergeCell ref="K61:L61"/>
    <mergeCell ref="H47:I47"/>
    <mergeCell ref="K39:L39"/>
    <mergeCell ref="K48:L48"/>
    <mergeCell ref="A30:L30"/>
    <mergeCell ref="A29:B29"/>
    <mergeCell ref="K38:L38"/>
    <mergeCell ref="I12:L12"/>
    <mergeCell ref="H33:I33"/>
    <mergeCell ref="A13:B13"/>
    <mergeCell ref="D52:F52"/>
    <mergeCell ref="K62:L62"/>
    <mergeCell ref="D49:F49"/>
    <mergeCell ref="E21:F21"/>
    <mergeCell ref="A65:L65"/>
  </mergeCells>
  <conditionalFormatting sqref="J33:J37">
    <cfRule type="expression" priority="1" dxfId="1">
      <formula>AND(ISNUMBER(J33),MOD(J33,1)=0)</formula>
    </cfRule>
  </conditionalFormatting>
  <conditionalFormatting sqref="J39:J43">
    <cfRule type="expression" priority="2" dxfId="1">
      <formula>AND(ISNUMBER(J39),MOD(J39,1)=0)</formula>
    </cfRule>
  </conditionalFormatting>
  <conditionalFormatting sqref="J45:J49">
    <cfRule type="expression" priority="3" dxfId="1">
      <formula>AND(ISNUMBER(J45),MOD(J45,1)=0)</formula>
    </cfRule>
  </conditionalFormatting>
  <conditionalFormatting sqref="J51:J55">
    <cfRule type="expression" priority="4" dxfId="1">
      <formula>AND(ISNUMBER(J51),MOD(J51,1)=0)</formula>
    </cfRule>
  </conditionalFormatting>
  <conditionalFormatting sqref="J57:J61">
    <cfRule type="expression" priority="5" dxfId="1">
      <formula>AND(ISNUMBER(J57),MOD(J57,1)=0)</formula>
    </cfRule>
  </conditionalFormatting>
  <printOptions horizontalCentered="1"/>
  <pageMargins left="0.6" right="0.6" top="0.6" bottom="0.6" header="0.2" footer="0.2"/>
  <pageSetup orientation="portrait" paperSize="9" fitToHeight="0" fitToWidth="1"/>
  <rowBreaks count="2" manualBreakCount="2">
    <brk id="9" min="0" max="16383" man="1"/>
    <brk id="29" min="0" max="16383" man="1"/>
  </rowBreaks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7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2" t="inlineStr">
        <is>
          <t xml:space="preserve">← 이 1행을 지우고 쓰셔도 됩니다  </t>
        </is>
      </c>
    </row>
    <row r="2" ht="36" customHeight="1">
      <c r="A2" s="3" t="inlineStr">
        <is>
          <t>사   진   대   장</t>
        </is>
      </c>
    </row>
    <row r="3" ht="22" customHeight="1">
      <c r="A3" s="103" t="inlineStr">
        <is>
          <t>공 사 명 :</t>
        </is>
      </c>
      <c r="C3" s="15">
        <f>IF('기본입력'!D6="","",'기본입력'!D6)</f>
        <v/>
      </c>
    </row>
    <row r="4" ht="20" customHeight="1">
      <c r="A4" s="127" t="inlineStr">
        <is>
          <t>(사진)</t>
        </is>
      </c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</row>
    <row r="5" ht="20" customHeight="1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0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0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20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4" customHeight="1">
      <c r="A18" s="6" t="inlineStr">
        <is>
          <t>사진 내용</t>
        </is>
      </c>
      <c r="B18" s="7" t="n"/>
      <c r="C18" s="8" t="inlineStr">
        <is>
          <t>현장 안 물 살수</t>
        </is>
      </c>
      <c r="D18" s="7" t="n"/>
      <c r="E18" s="7" t="n"/>
      <c r="F18" s="7" t="n"/>
      <c r="G18" s="7" t="n"/>
      <c r="H18" s="7" t="n"/>
      <c r="I18" s="6" t="inlineStr">
        <is>
          <t>일  자</t>
        </is>
      </c>
      <c r="J18" s="7" t="n"/>
      <c r="K18" s="12" t="n"/>
      <c r="L18" s="7" t="n"/>
    </row>
    <row r="19" ht="10" customHeight="1"/>
    <row r="20" ht="20" customHeight="1">
      <c r="A20" s="127" t="inlineStr">
        <is>
          <t>(사진)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20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24" customHeight="1">
      <c r="A34" s="6" t="inlineStr">
        <is>
          <t>사진 내용</t>
        </is>
      </c>
      <c r="B34" s="7" t="n"/>
      <c r="C34" s="8" t="n"/>
      <c r="D34" s="7" t="n"/>
      <c r="E34" s="7" t="n"/>
      <c r="F34" s="7" t="n"/>
      <c r="G34" s="7" t="n"/>
      <c r="H34" s="7" t="n"/>
      <c r="I34" s="6" t="inlineStr">
        <is>
          <t>일  자</t>
        </is>
      </c>
      <c r="J34" s="7" t="n"/>
      <c r="K34" s="12" t="n"/>
      <c r="L34" s="7" t="n"/>
    </row>
    <row r="35" ht="10" customHeight="1"/>
    <row r="36" ht="36" customHeight="1">
      <c r="A36" s="3" t="inlineStr">
        <is>
          <t>사   진   대   장</t>
        </is>
      </c>
    </row>
    <row r="37" ht="22" customHeight="1">
      <c r="A37" s="103" t="inlineStr">
        <is>
          <t>공 사 명 :</t>
        </is>
      </c>
      <c r="C37" s="15">
        <f>IF('기본입력'!D6="","",'기본입력'!D6)</f>
        <v/>
      </c>
    </row>
    <row r="38" ht="20" customHeight="1">
      <c r="A38" s="127" t="inlineStr">
        <is>
          <t>(사진)</t>
        </is>
      </c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20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20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20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20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20" customHeight="1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20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20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 ht="20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 ht="20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 ht="20" customHeight="1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 ht="20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 ht="20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 ht="20" customHeight="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</row>
    <row r="52" ht="24" customHeight="1">
      <c r="A52" s="6" t="inlineStr">
        <is>
          <t>사진 내용</t>
        </is>
      </c>
      <c r="B52" s="7" t="n"/>
      <c r="C52" s="8" t="n"/>
      <c r="D52" s="7" t="n"/>
      <c r="E52" s="7" t="n"/>
      <c r="F52" s="7" t="n"/>
      <c r="G52" s="7" t="n"/>
      <c r="H52" s="7" t="n"/>
      <c r="I52" s="6" t="inlineStr">
        <is>
          <t>일  자</t>
        </is>
      </c>
      <c r="J52" s="7" t="n"/>
      <c r="K52" s="12" t="n"/>
      <c r="L52" s="7" t="n"/>
    </row>
    <row r="53" ht="10" customHeight="1"/>
    <row r="54" ht="20" customHeight="1">
      <c r="A54" s="127" t="inlineStr">
        <is>
          <t>(사진)</t>
        </is>
      </c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20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 ht="20" customHeight="1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</row>
    <row r="57" ht="20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</row>
    <row r="58" ht="20" customHeight="1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</row>
    <row r="59" ht="20" customHeight="1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</row>
    <row r="60" ht="20" customHeight="1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</row>
    <row r="61" ht="20" customHeight="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</row>
    <row r="62" ht="20" customHeight="1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</row>
    <row r="63" ht="20" customHeight="1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</row>
    <row r="64" ht="20" customHeight="1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</row>
    <row r="65" ht="20" customHeight="1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</row>
    <row r="66" ht="20" customHeight="1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</row>
    <row r="67" ht="20" customHeight="1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</row>
    <row r="68" ht="24" customHeight="1">
      <c r="A68" s="6" t="inlineStr">
        <is>
          <t>사진 내용</t>
        </is>
      </c>
      <c r="B68" s="7" t="n"/>
      <c r="C68" s="8" t="n"/>
      <c r="D68" s="7" t="n"/>
      <c r="E68" s="7" t="n"/>
      <c r="F68" s="7" t="n"/>
      <c r="G68" s="7" t="n"/>
      <c r="H68" s="7" t="n"/>
      <c r="I68" s="6" t="inlineStr">
        <is>
          <t>일  자</t>
        </is>
      </c>
      <c r="J68" s="7" t="n"/>
      <c r="K68" s="12" t="n"/>
      <c r="L68" s="7" t="n"/>
    </row>
    <row r="69" ht="10" customHeight="1"/>
    <row r="71" ht="19.5" customHeight="1">
      <c r="A71" s="17" t="inlineStr">
        <is>
          <t>사진은 회색 칸 위에 붙여 넣고 크기를 맞추세요. 사진 내용은 원본 차례를 미리 넣어 두었습니다.</t>
        </is>
      </c>
    </row>
  </sheetData>
  <mergeCells count="29">
    <mergeCell ref="I34:J34"/>
    <mergeCell ref="K68:L68"/>
    <mergeCell ref="K34:L34"/>
    <mergeCell ref="A54:L67"/>
    <mergeCell ref="A2:L2"/>
    <mergeCell ref="C37:L37"/>
    <mergeCell ref="A71:L71"/>
    <mergeCell ref="C52:H52"/>
    <mergeCell ref="C3:L3"/>
    <mergeCell ref="A37:B37"/>
    <mergeCell ref="A18:B18"/>
    <mergeCell ref="A3:B3"/>
    <mergeCell ref="I18:J18"/>
    <mergeCell ref="G1:L1"/>
    <mergeCell ref="K52:L52"/>
    <mergeCell ref="A4:L17"/>
    <mergeCell ref="I68:J68"/>
    <mergeCell ref="A20:L33"/>
    <mergeCell ref="C18:H18"/>
    <mergeCell ref="C34:H34"/>
    <mergeCell ref="A38:L51"/>
    <mergeCell ref="I52:J52"/>
    <mergeCell ref="C68:H68"/>
    <mergeCell ref="A52:B52"/>
    <mergeCell ref="A68:B68"/>
    <mergeCell ref="A1:F1"/>
    <mergeCell ref="A36:L36"/>
    <mergeCell ref="K18:L18"/>
    <mergeCell ref="A34:B34"/>
  </mergeCells>
  <printOptions horizontalCentered="1"/>
  <pageMargins left="0.6" right="0.6" top="0.6" bottom="0.6" header="0.2" footer="0.2"/>
  <pageSetup orientation="portrait" paperSize="9" fitToHeight="0" fitToWidth="1"/>
  <rowBreaks count="1" manualBreakCount="1">
    <brk id="35" min="0" max="16383" man="1"/>
  </rowBreaks>
</worksheet>
</file>

<file path=xl/worksheets/sheet14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3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29" t="inlineStr">
        <is>
          <t xml:space="preserve">작성 예시 (가상의 현장)  </t>
        </is>
      </c>
    </row>
    <row r="2" ht="38" customHeight="1">
      <c r="A2" s="3" t="inlineStr">
        <is>
          <t>착공 서류  기본 입력</t>
        </is>
      </c>
    </row>
    <row r="3" ht="18" customHeight="1">
      <c r="A3" s="4" t="inlineStr">
        <is>
          <t>여기 한 번 적으면 착공계 · 선임계 · 재직증명서 · 직접시공계획서 · 계획서 · 사용내역서에 모두 들어갑니다.</t>
        </is>
      </c>
    </row>
    <row r="4" ht="6" customHeight="1"/>
    <row r="5" ht="22" customHeight="1">
      <c r="A5" s="5" t="inlineStr">
        <is>
          <t>■  공    사</t>
        </is>
      </c>
    </row>
    <row r="6" ht="26" customHeight="1">
      <c r="A6" s="6" t="inlineStr">
        <is>
          <t>공  사  명</t>
        </is>
      </c>
      <c r="B6" s="7" t="n"/>
      <c r="C6" s="7" t="n"/>
      <c r="D6" s="8" t="inlineStr">
        <is>
          <t>가나지구 배수로 정비공사</t>
        </is>
      </c>
      <c r="E6" s="7" t="n"/>
      <c r="F6" s="7" t="n"/>
      <c r="G6" s="7" t="n"/>
      <c r="H6" s="7" t="n"/>
      <c r="I6" s="7" t="n"/>
      <c r="J6" s="7" t="n"/>
      <c r="K6" s="7" t="n"/>
      <c r="L6" s="7" t="n"/>
    </row>
    <row r="7" ht="26" customHeight="1">
      <c r="A7" s="6" t="inlineStr">
        <is>
          <t>현장 소재지</t>
        </is>
      </c>
      <c r="B7" s="7" t="n"/>
      <c r="C7" s="7" t="n"/>
      <c r="D7" s="8" t="inlineStr">
        <is>
          <t>가나시 가나면 가나리 일원</t>
        </is>
      </c>
      <c r="E7" s="7" t="n"/>
      <c r="F7" s="7" t="n"/>
      <c r="G7" s="7" t="n"/>
      <c r="H7" s="7" t="n"/>
      <c r="I7" s="7" t="n"/>
      <c r="J7" s="7" t="n"/>
      <c r="K7" s="7" t="n"/>
      <c r="L7" s="7" t="n"/>
    </row>
    <row r="8" ht="26" customHeight="1">
      <c r="A8" s="6" t="inlineStr">
        <is>
          <t>발  주  처</t>
        </is>
      </c>
      <c r="B8" s="7" t="n"/>
      <c r="C8" s="7" t="n"/>
      <c r="D8" s="8" t="inlineStr">
        <is>
          <t>가나시</t>
        </is>
      </c>
      <c r="E8" s="7" t="n"/>
      <c r="F8" s="7" t="n"/>
      <c r="G8" s="7" t="n"/>
      <c r="H8" s="7" t="n"/>
      <c r="I8" s="7" t="n"/>
      <c r="J8" s="7" t="n"/>
      <c r="K8" s="7" t="n"/>
      <c r="L8" s="7" t="n"/>
    </row>
    <row r="9" ht="26" customHeight="1">
      <c r="A9" s="6" t="inlineStr">
        <is>
          <t>계약금액(총공사)</t>
        </is>
      </c>
      <c r="B9" s="7" t="n"/>
      <c r="C9" s="7" t="n"/>
      <c r="D9" s="9" t="n">
        <v>1250000000</v>
      </c>
      <c r="E9" s="7" t="n"/>
      <c r="F9" s="7" t="n"/>
      <c r="G9" s="10">
        <f>IF(N(D9)=0,"",D9)</f>
        <v/>
      </c>
      <c r="H9" s="7" t="n"/>
      <c r="I9" s="7" t="n"/>
      <c r="J9" s="7" t="n"/>
      <c r="K9" s="7" t="n"/>
      <c r="L9" s="7" t="n"/>
    </row>
    <row r="10" ht="30" customHeight="1">
      <c r="A10" s="11" t="inlineStr">
        <is>
          <t>1차 계약금액
(장기계속공사만)</t>
        </is>
      </c>
      <c r="B10" s="7" t="n"/>
      <c r="C10" s="7" t="n"/>
      <c r="D10" s="9" t="n">
        <v>480000000</v>
      </c>
      <c r="E10" s="7" t="n"/>
      <c r="F10" s="7" t="n"/>
      <c r="G10" s="10">
        <f>IF(N(D10)=0,"",D10)</f>
        <v/>
      </c>
      <c r="H10" s="7" t="n"/>
      <c r="I10" s="7" t="n"/>
      <c r="J10" s="7" t="n"/>
      <c r="K10" s="7" t="n"/>
      <c r="L10" s="7" t="n"/>
    </row>
    <row r="11" ht="26" customHeight="1">
      <c r="A11" s="6" t="inlineStr">
        <is>
          <t>계  약  일</t>
        </is>
      </c>
      <c r="B11" s="7" t="n"/>
      <c r="C11" s="7" t="n"/>
      <c r="D11" s="12" t="n">
        <v>46101</v>
      </c>
      <c r="E11" s="7" t="n"/>
      <c r="F11" s="7" t="n"/>
      <c r="G11" s="6" t="inlineStr">
        <is>
          <t>착  공  일</t>
        </is>
      </c>
      <c r="H11" s="7" t="n"/>
      <c r="I11" s="7" t="n"/>
      <c r="J11" s="12" t="n">
        <v>46113</v>
      </c>
      <c r="K11" s="7" t="n"/>
      <c r="L11" s="7" t="n"/>
    </row>
    <row r="12" ht="26" customHeight="1">
      <c r="A12" s="13" t="inlineStr">
        <is>
          <t>1차 준공예정일</t>
        </is>
      </c>
      <c r="B12" s="7" t="n"/>
      <c r="C12" s="7" t="n"/>
      <c r="D12" s="12" t="n">
        <v>46376</v>
      </c>
      <c r="E12" s="7" t="n"/>
      <c r="F12" s="7" t="n"/>
      <c r="G12" s="11" t="inlineStr">
        <is>
          <t>준공예정일(총공사)</t>
        </is>
      </c>
      <c r="H12" s="7" t="n"/>
      <c r="I12" s="7" t="n"/>
      <c r="J12" s="12" t="n">
        <v>46568</v>
      </c>
      <c r="K12" s="7" t="n"/>
      <c r="L12" s="7" t="n"/>
    </row>
    <row r="13" ht="26" customHeight="1">
      <c r="A13" s="6" t="inlineStr">
        <is>
          <t>공 사 일 수</t>
        </is>
      </c>
      <c r="B13" s="7" t="n"/>
      <c r="C13" s="7" t="n"/>
      <c r="D13" s="14">
        <f>IF(OR(N(J11)=0,N(J12)=0),"",IF(J12&lt;J11,"⚠ 준공일 확인",J12-J11+1))</f>
        <v/>
      </c>
      <c r="E13" s="7" t="n"/>
      <c r="F13" s="7" t="n"/>
      <c r="G13" s="6" t="inlineStr">
        <is>
          <t>제 출 일</t>
        </is>
      </c>
      <c r="H13" s="7" t="n"/>
      <c r="I13" s="7" t="n"/>
      <c r="J13" s="12" t="n"/>
      <c r="K13" s="7" t="n"/>
      <c r="L13" s="7" t="n"/>
    </row>
    <row r="14" ht="16" customHeight="1">
      <c r="A14" s="15" t="inlineStr"/>
      <c r="G14" s="16">
        <f>IF(N(J13)&gt;0,J13,IF(N(J11)&gt;0,J11,""))</f>
        <v/>
      </c>
    </row>
    <row r="15" ht="16" customHeight="1">
      <c r="A15" s="17" t="inlineStr">
        <is>
          <t>※ 제출일을 비우면 서류 날짜는 착공일로 들어갑니다. 장기계속공사가 아니면 1차 계약금액 · 1차 준공예정일은 비워 두세요.</t>
        </is>
      </c>
    </row>
    <row r="16" ht="6" customHeight="1"/>
    <row r="17" ht="22" customHeight="1">
      <c r="A17" s="5" t="inlineStr">
        <is>
          <t>■  회    사 (수급인)</t>
        </is>
      </c>
    </row>
    <row r="18" ht="26" customHeight="1">
      <c r="A18" s="6" t="inlineStr">
        <is>
          <t>상      호</t>
        </is>
      </c>
      <c r="B18" s="7" t="n"/>
      <c r="C18" s="7" t="n"/>
      <c r="D18" s="8" t="inlineStr">
        <is>
          <t>예시건설(주)</t>
        </is>
      </c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6" customHeight="1">
      <c r="A19" s="6" t="inlineStr">
        <is>
          <t>대  표  자</t>
        </is>
      </c>
      <c r="B19" s="7" t="n"/>
      <c r="C19" s="7" t="n"/>
      <c r="D19" s="8" t="inlineStr">
        <is>
          <t>김대표</t>
        </is>
      </c>
      <c r="E19" s="7" t="n"/>
      <c r="F19" s="7" t="n"/>
      <c r="G19" s="6" t="inlineStr">
        <is>
          <t>전 화 번 호</t>
        </is>
      </c>
      <c r="H19" s="7" t="n"/>
      <c r="I19" s="7" t="n"/>
      <c r="J19" s="18" t="inlineStr">
        <is>
          <t>000-000-0000</t>
        </is>
      </c>
      <c r="K19" s="7" t="n"/>
      <c r="L19" s="7" t="n"/>
    </row>
    <row r="20" ht="30" customHeight="1">
      <c r="A20" s="13" t="inlineStr">
        <is>
          <t>주      소
(영업소 소재지)</t>
        </is>
      </c>
      <c r="B20" s="7" t="n"/>
      <c r="C20" s="7" t="n"/>
      <c r="D20" s="8" t="inlineStr">
        <is>
          <t>가나시 가나로 10</t>
        </is>
      </c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6" customHeight="1">
      <c r="A21" s="13" t="inlineStr">
        <is>
          <t>사업자등록번호</t>
        </is>
      </c>
      <c r="B21" s="7" t="n"/>
      <c r="C21" s="7" t="n"/>
      <c r="D21" s="8" t="inlineStr">
        <is>
          <t>000-00-00000</t>
        </is>
      </c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6" customHeight="1"/>
    <row r="23" ht="22" customHeight="1">
      <c r="A23" s="5" t="inlineStr">
        <is>
          <t>■  기 술 자</t>
        </is>
      </c>
    </row>
    <row r="24" ht="24" customHeight="1">
      <c r="A24" s="19" t="inlineStr">
        <is>
          <t>구      분</t>
        </is>
      </c>
      <c r="B24" s="7" t="n"/>
      <c r="C24" s="7" t="n"/>
      <c r="D24" s="19" t="inlineStr">
        <is>
          <t>현장대리인</t>
        </is>
      </c>
      <c r="E24" s="7" t="n"/>
      <c r="F24" s="7" t="n"/>
      <c r="G24" s="19" t="inlineStr">
        <is>
          <t>품질관리자</t>
        </is>
      </c>
      <c r="H24" s="7" t="n"/>
      <c r="I24" s="7" t="n"/>
      <c r="J24" s="19" t="inlineStr">
        <is>
          <t>안전관리자</t>
        </is>
      </c>
      <c r="K24" s="7" t="n"/>
      <c r="L24" s="7" t="n"/>
    </row>
    <row r="25" ht="26" customHeight="1">
      <c r="A25" s="6" t="inlineStr">
        <is>
          <t>성      명</t>
        </is>
      </c>
      <c r="B25" s="7" t="n"/>
      <c r="C25" s="7" t="n"/>
      <c r="D25" s="20" t="inlineStr">
        <is>
          <t>홍길동</t>
        </is>
      </c>
      <c r="E25" s="7" t="n"/>
      <c r="F25" s="7" t="n"/>
      <c r="G25" s="20" t="inlineStr">
        <is>
          <t>김철수</t>
        </is>
      </c>
      <c r="H25" s="7" t="n"/>
      <c r="I25" s="7" t="n"/>
      <c r="J25" s="20" t="inlineStr">
        <is>
          <t>박안전</t>
        </is>
      </c>
      <c r="K25" s="7" t="n"/>
      <c r="L25" s="7" t="n"/>
    </row>
    <row r="26" ht="26" customHeight="1">
      <c r="A26" s="6" t="inlineStr">
        <is>
          <t>생 년 월 일</t>
        </is>
      </c>
      <c r="B26" s="7" t="n"/>
      <c r="C26" s="7" t="n"/>
      <c r="D26" s="21" t="n">
        <v>29351</v>
      </c>
      <c r="E26" s="7" t="n"/>
      <c r="F26" s="7" t="n"/>
      <c r="G26" s="21" t="n">
        <v>31280</v>
      </c>
      <c r="H26" s="7" t="n"/>
      <c r="I26" s="7" t="n"/>
      <c r="J26" s="21" t="n">
        <v>32450</v>
      </c>
      <c r="K26" s="7" t="n"/>
      <c r="L26" s="7" t="n"/>
    </row>
    <row r="27" ht="26" customHeight="1">
      <c r="A27" s="6" t="inlineStr">
        <is>
          <t>기술자격(종목)</t>
        </is>
      </c>
      <c r="B27" s="7" t="n"/>
      <c r="C27" s="7" t="n"/>
      <c r="D27" s="20" t="inlineStr">
        <is>
          <t>토목기사</t>
        </is>
      </c>
      <c r="E27" s="7" t="n"/>
      <c r="F27" s="7" t="n"/>
      <c r="G27" s="20" t="inlineStr">
        <is>
          <t>건설재료시험기사</t>
        </is>
      </c>
      <c r="H27" s="7" t="n"/>
      <c r="I27" s="7" t="n"/>
      <c r="J27" s="20" t="inlineStr">
        <is>
          <t>산업안전기사</t>
        </is>
      </c>
      <c r="K27" s="7" t="n"/>
      <c r="L27" s="7" t="n"/>
    </row>
    <row r="28" ht="26" customHeight="1">
      <c r="A28" s="6" t="inlineStr">
        <is>
          <t>자격(등록)번호</t>
        </is>
      </c>
      <c r="B28" s="7" t="n"/>
      <c r="C28" s="7" t="n"/>
      <c r="D28" s="20" t="inlineStr">
        <is>
          <t>예시-0001</t>
        </is>
      </c>
      <c r="E28" s="7" t="n"/>
      <c r="F28" s="7" t="n"/>
      <c r="G28" s="20" t="inlineStr">
        <is>
          <t>예시-0002</t>
        </is>
      </c>
      <c r="H28" s="7" t="n"/>
      <c r="I28" s="7" t="n"/>
      <c r="J28" s="20" t="inlineStr">
        <is>
          <t>예시-0003</t>
        </is>
      </c>
      <c r="K28" s="7" t="n"/>
      <c r="L28" s="7" t="n"/>
    </row>
    <row r="29" ht="26" customHeight="1">
      <c r="A29" s="6" t="inlineStr">
        <is>
          <t>주      소</t>
        </is>
      </c>
      <c r="B29" s="7" t="n"/>
      <c r="C29" s="7" t="n"/>
      <c r="D29" s="20" t="inlineStr">
        <is>
          <t>가나시 가나동 1</t>
        </is>
      </c>
      <c r="E29" s="7" t="n"/>
      <c r="F29" s="7" t="n"/>
      <c r="G29" s="20" t="inlineStr">
        <is>
          <t>가나시 나라동 2</t>
        </is>
      </c>
      <c r="H29" s="7" t="n"/>
      <c r="I29" s="7" t="n"/>
      <c r="J29" s="20" t="inlineStr">
        <is>
          <t>가나시 다솜동 3</t>
        </is>
      </c>
      <c r="K29" s="7" t="n"/>
      <c r="L29" s="7" t="n"/>
    </row>
    <row r="30" ht="26" customHeight="1">
      <c r="A30" s="6" t="inlineStr">
        <is>
          <t>입 사 일</t>
        </is>
      </c>
      <c r="B30" s="7" t="n"/>
      <c r="C30" s="7" t="n"/>
      <c r="D30" s="21" t="n">
        <v>42065</v>
      </c>
      <c r="E30" s="7" t="n"/>
      <c r="F30" s="7" t="n"/>
      <c r="G30" s="21" t="n">
        <v>43282</v>
      </c>
      <c r="H30" s="7" t="n"/>
      <c r="I30" s="7" t="n"/>
      <c r="J30" s="21" t="n">
        <v>43836</v>
      </c>
      <c r="K30" s="7" t="n"/>
      <c r="L30" s="7" t="n"/>
    </row>
    <row r="31" ht="6" customHeight="1"/>
    <row r="32" ht="22" customHeight="1">
      <c r="A32" s="5" t="inlineStr">
        <is>
          <t>■  계상 금액 (발주자 공사내역서)</t>
        </is>
      </c>
    </row>
    <row r="33" ht="26" customHeight="1">
      <c r="A33" s="13" t="inlineStr">
        <is>
          <t>산업안전보건관리비</t>
        </is>
      </c>
      <c r="B33" s="7" t="n"/>
      <c r="C33" s="7" t="n"/>
      <c r="D33" s="9" t="n">
        <v>25300000</v>
      </c>
      <c r="E33" s="7" t="n"/>
      <c r="F33" s="7" t="n"/>
      <c r="G33" s="6" t="inlineStr">
        <is>
          <t>환경보전비</t>
        </is>
      </c>
      <c r="H33" s="7" t="n"/>
      <c r="I33" s="7" t="n"/>
      <c r="J33" s="9" t="n">
        <v>8400000</v>
      </c>
      <c r="K33" s="7" t="n"/>
      <c r="L33" s="7" t="n"/>
    </row>
    <row r="35" ht="34" customHeight="1">
      <c r="A35" s="17" t="inlineStr">
        <is>
          <t>이 시트는 작성 예시입니다(가상의 공사 · 회사 · 사람). 자격번호 · 사업자등록번호도 가짜 값입니다.</t>
        </is>
      </c>
    </row>
  </sheetData>
  <mergeCells count="78">
    <mergeCell ref="D21:L21"/>
    <mergeCell ref="D11:F11"/>
    <mergeCell ref="G13:I13"/>
    <mergeCell ref="J27:L27"/>
    <mergeCell ref="A21:C21"/>
    <mergeCell ref="A26:C26"/>
    <mergeCell ref="J11:L11"/>
    <mergeCell ref="D7:L7"/>
    <mergeCell ref="G24:I24"/>
    <mergeCell ref="J25:L25"/>
    <mergeCell ref="D28:F28"/>
    <mergeCell ref="G14:L14"/>
    <mergeCell ref="A23:L23"/>
    <mergeCell ref="D12:F12"/>
    <mergeCell ref="D9:F9"/>
    <mergeCell ref="G26:I26"/>
    <mergeCell ref="D30:F30"/>
    <mergeCell ref="D29:F29"/>
    <mergeCell ref="J29:L29"/>
    <mergeCell ref="J13:L13"/>
    <mergeCell ref="A6:C6"/>
    <mergeCell ref="J24:L24"/>
    <mergeCell ref="D27:F27"/>
    <mergeCell ref="G28:I28"/>
    <mergeCell ref="G10:L10"/>
    <mergeCell ref="J26:L26"/>
    <mergeCell ref="A12:C12"/>
    <mergeCell ref="A3:L3"/>
    <mergeCell ref="G30:I30"/>
    <mergeCell ref="A5:L5"/>
    <mergeCell ref="A32:L32"/>
    <mergeCell ref="A29:C29"/>
    <mergeCell ref="D25:F25"/>
    <mergeCell ref="A13:C13"/>
    <mergeCell ref="J33:L33"/>
    <mergeCell ref="A24:C24"/>
    <mergeCell ref="G27:I27"/>
    <mergeCell ref="J28:L28"/>
    <mergeCell ref="A7:C7"/>
    <mergeCell ref="J30:L30"/>
    <mergeCell ref="A25:C25"/>
    <mergeCell ref="G19:I19"/>
    <mergeCell ref="A18:C18"/>
    <mergeCell ref="A2:L2"/>
    <mergeCell ref="G29:I29"/>
    <mergeCell ref="A20:C20"/>
    <mergeCell ref="D33:F33"/>
    <mergeCell ref="A28:C28"/>
    <mergeCell ref="G9:L9"/>
    <mergeCell ref="A30:C30"/>
    <mergeCell ref="G12:I12"/>
    <mergeCell ref="A15:L15"/>
    <mergeCell ref="J19:L19"/>
    <mergeCell ref="A1:F1"/>
    <mergeCell ref="D13:F13"/>
    <mergeCell ref="A27:C27"/>
    <mergeCell ref="G33:I33"/>
    <mergeCell ref="A33:C33"/>
    <mergeCell ref="A14:F14"/>
    <mergeCell ref="A8:C8"/>
    <mergeCell ref="D18:L18"/>
    <mergeCell ref="A17:L17"/>
    <mergeCell ref="J12:L12"/>
    <mergeCell ref="D8:L8"/>
    <mergeCell ref="A35:L35"/>
    <mergeCell ref="D24:F24"/>
    <mergeCell ref="A10:C10"/>
    <mergeCell ref="G1:L1"/>
    <mergeCell ref="G25:I25"/>
    <mergeCell ref="A19:C19"/>
    <mergeCell ref="A9:C9"/>
    <mergeCell ref="D26:F26"/>
    <mergeCell ref="D20:L20"/>
    <mergeCell ref="D10:F10"/>
    <mergeCell ref="G11:I11"/>
    <mergeCell ref="D19:F19"/>
    <mergeCell ref="A11:C11"/>
    <mergeCell ref="D6:L6"/>
  </mergeCells>
  <printOptions horizontalCentered="1"/>
  <pageMargins left="0.6" right="0.6" top="0.55" bottom="0.55" header="0.2" footer="0.2"/>
  <pageSetup orientation="portrait" paperSize="9" fitToHeight="1" fitToWidth="1"/>
</worksheet>
</file>

<file path=xl/worksheets/sheet15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10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29" t="inlineStr">
        <is>
          <t xml:space="preserve">작성 예시 (가상의 현장)  </t>
        </is>
      </c>
    </row>
    <row r="2" ht="30" customHeight="1"/>
    <row r="3" ht="52" customHeight="1">
      <c r="A3" s="22" t="inlineStr">
        <is>
          <t>착      공      계</t>
        </is>
      </c>
    </row>
    <row r="4" ht="34" customHeight="1"/>
    <row r="5" ht="34" customHeight="1">
      <c r="A5" s="15" t="inlineStr"/>
      <c r="B5" s="23" t="inlineStr">
        <is>
          <t>공 사 명</t>
        </is>
      </c>
      <c r="E5" s="24" t="inlineStr">
        <is>
          <t>:</t>
        </is>
      </c>
      <c r="F5" s="25">
        <f>IF('예시-기본입력'!D6="","",'예시-기본입력'!D6)</f>
        <v/>
      </c>
    </row>
    <row r="6" ht="34" customHeight="1">
      <c r="A6" s="15" t="inlineStr"/>
      <c r="B6" s="23" t="inlineStr">
        <is>
          <t>전체 계약금액</t>
        </is>
      </c>
      <c r="E6" s="26" t="inlineStr">
        <is>
          <t>:</t>
        </is>
      </c>
      <c r="F6" s="27">
        <f>IF(N('예시-기본입력'!D9)=0,"",'예시-기본입력'!D9)</f>
        <v/>
      </c>
      <c r="J6" s="28">
        <f>IF(N('예시-기본입력'!D9)=0,"",'예시-기본입력'!D9)</f>
        <v/>
      </c>
    </row>
    <row r="7" ht="34" customHeight="1">
      <c r="A7" s="15" t="inlineStr"/>
      <c r="B7" s="23" t="inlineStr">
        <is>
          <t>1차 계약금액</t>
        </is>
      </c>
      <c r="E7" s="26" t="inlineStr">
        <is>
          <t>:</t>
        </is>
      </c>
      <c r="F7" s="27">
        <f>IF(N('예시-기본입력'!D10)=0,"",'예시-기본입력'!D10)</f>
        <v/>
      </c>
      <c r="J7" s="28">
        <f>IF(N('예시-기본입력'!D10)=0,"",'예시-기본입력'!D10)</f>
        <v/>
      </c>
    </row>
    <row r="8" ht="34" customHeight="1">
      <c r="A8" s="15" t="inlineStr"/>
      <c r="B8" s="23" t="inlineStr">
        <is>
          <t>계약 연월일</t>
        </is>
      </c>
      <c r="E8" s="24" t="inlineStr">
        <is>
          <t>:</t>
        </is>
      </c>
      <c r="F8" s="29">
        <f>IF(N('예시-기본입력'!D11)=0,"",'예시-기본입력'!D11)</f>
        <v/>
      </c>
    </row>
    <row r="9" ht="34" customHeight="1">
      <c r="A9" s="15" t="inlineStr"/>
      <c r="B9" s="23" t="inlineStr">
        <is>
          <t>착공 연월일</t>
        </is>
      </c>
      <c r="E9" s="24" t="inlineStr">
        <is>
          <t>:</t>
        </is>
      </c>
      <c r="F9" s="29">
        <f>IF(N('예시-기본입력'!J11)=0,"",'예시-기본입력'!J11)</f>
        <v/>
      </c>
    </row>
    <row r="10" ht="34" customHeight="1">
      <c r="A10" s="15" t="inlineStr"/>
      <c r="B10" s="23" t="inlineStr">
        <is>
          <t>1차 준공예정일</t>
        </is>
      </c>
      <c r="E10" s="24" t="inlineStr">
        <is>
          <t>:</t>
        </is>
      </c>
      <c r="F10" s="29">
        <f>IF(N('예시-기본입력'!D12)=0,"",'예시-기본입력'!D12)</f>
        <v/>
      </c>
    </row>
    <row r="11" ht="34" customHeight="1">
      <c r="A11" s="15" t="inlineStr"/>
      <c r="B11" s="23" t="inlineStr">
        <is>
          <t>전체 준공예정일</t>
        </is>
      </c>
      <c r="E11" s="24" t="inlineStr">
        <is>
          <t>:</t>
        </is>
      </c>
      <c r="F11" s="29">
        <f>IF(N('예시-기본입력'!J12)=0,"",'예시-기본입력'!J12)</f>
        <v/>
      </c>
    </row>
    <row r="12" ht="34" customHeight="1"/>
    <row r="13" ht="30" customHeight="1">
      <c r="A13" s="30" t="inlineStr">
        <is>
          <t>위와 같이 착공하였기에 착공계를 제출합니다.</t>
        </is>
      </c>
    </row>
    <row r="14" ht="40" customHeight="1"/>
    <row r="15" ht="30" customHeight="1">
      <c r="A15" s="31">
        <f>IF(N('예시-기본입력'!G14)=0,"20        년        월        일",'예시-기본입력'!G14)</f>
        <v/>
      </c>
    </row>
    <row r="16" ht="40" customHeight="1"/>
    <row r="17" ht="28" customHeight="1">
      <c r="A17" s="15" t="inlineStr"/>
      <c r="D17" s="32" t="inlineStr">
        <is>
          <t>수 급 인</t>
        </is>
      </c>
      <c r="F17" s="33" t="inlineStr">
        <is>
          <t>주    소</t>
        </is>
      </c>
      <c r="H17" s="26" t="inlineStr">
        <is>
          <t>:</t>
        </is>
      </c>
      <c r="I17" s="34">
        <f>IF('예시-기본입력'!D20="","",'예시-기본입력'!D20)</f>
        <v/>
      </c>
      <c r="L17" s="26" t="inlineStr"/>
    </row>
    <row r="18" ht="28" customHeight="1">
      <c r="A18" s="15" t="inlineStr"/>
      <c r="D18" s="32" t="inlineStr"/>
      <c r="F18" s="33" t="inlineStr">
        <is>
          <t>상    호</t>
        </is>
      </c>
      <c r="H18" s="26" t="inlineStr">
        <is>
          <t>:</t>
        </is>
      </c>
      <c r="I18" s="34">
        <f>IF('예시-기본입력'!D18="","",'예시-기본입력'!D18)</f>
        <v/>
      </c>
      <c r="L18" s="26" t="inlineStr"/>
    </row>
    <row r="19" ht="28" customHeight="1">
      <c r="A19" s="15" t="inlineStr"/>
      <c r="D19" s="32" t="inlineStr"/>
      <c r="F19" s="33" t="inlineStr">
        <is>
          <t>대 표 자</t>
        </is>
      </c>
      <c r="H19" s="26" t="inlineStr">
        <is>
          <t>:</t>
        </is>
      </c>
      <c r="I19" s="34">
        <f>IF('예시-기본입력'!D19="","",'예시-기본입력'!D19)</f>
        <v/>
      </c>
      <c r="L19" s="26" t="inlineStr">
        <is>
          <t>(인)</t>
        </is>
      </c>
    </row>
    <row r="20" ht="40" customHeight="1"/>
    <row r="21" ht="36" customHeight="1">
      <c r="A21" s="15" t="inlineStr"/>
      <c r="B21" s="35">
        <f>IF('예시-기본입력'!D8="","",'예시-기본입력'!D8)</f>
        <v/>
      </c>
      <c r="H21" s="36" t="inlineStr">
        <is>
          <t xml:space="preserve">  귀 하</t>
        </is>
      </c>
    </row>
    <row r="22" ht="30" customHeight="1"/>
    <row r="23" ht="50" customHeight="1">
      <c r="A23" s="37" t="inlineStr">
        <is>
          <t>현장대리인 (변경) 선임계</t>
        </is>
      </c>
    </row>
    <row r="24" ht="34" customHeight="1"/>
    <row r="25" ht="34" customHeight="1">
      <c r="A25" s="15" t="inlineStr"/>
      <c r="B25" s="23" t="inlineStr">
        <is>
          <t>공 사 명</t>
        </is>
      </c>
      <c r="E25" s="24" t="inlineStr">
        <is>
          <t>:</t>
        </is>
      </c>
      <c r="F25" s="25">
        <f>IF('예시-기본입력'!D6="","",'예시-기본입력'!D6)</f>
        <v/>
      </c>
    </row>
    <row r="26" ht="34" customHeight="1">
      <c r="A26" s="15" t="inlineStr"/>
      <c r="B26" s="23" t="inlineStr">
        <is>
          <t>주    소</t>
        </is>
      </c>
      <c r="E26" s="24" t="inlineStr">
        <is>
          <t>:</t>
        </is>
      </c>
      <c r="F26" s="25">
        <f>IF('예시-기본입력'!D29="","",'예시-기본입력'!D29)</f>
        <v/>
      </c>
    </row>
    <row r="27" ht="34" customHeight="1">
      <c r="A27" s="15" t="inlineStr"/>
      <c r="B27" s="23" t="inlineStr">
        <is>
          <t>성    명</t>
        </is>
      </c>
      <c r="E27" s="24" t="inlineStr">
        <is>
          <t>:</t>
        </is>
      </c>
      <c r="F27" s="25">
        <f>IF('예시-기본입력'!D25="","",'예시-기본입력'!D25)</f>
        <v/>
      </c>
    </row>
    <row r="28" ht="34" customHeight="1">
      <c r="A28" s="15" t="inlineStr"/>
      <c r="B28" s="23" t="inlineStr">
        <is>
          <t>생 년 월 일</t>
        </is>
      </c>
      <c r="E28" s="24" t="inlineStr">
        <is>
          <t>:</t>
        </is>
      </c>
      <c r="F28" s="29">
        <f>IF(N('예시-기본입력'!D26)=0,"",'예시-기본입력'!D26)</f>
        <v/>
      </c>
    </row>
    <row r="29" ht="34" customHeight="1">
      <c r="A29" s="15" t="inlineStr"/>
      <c r="B29" s="23" t="inlineStr">
        <is>
          <t>자격종목 (번호)</t>
        </is>
      </c>
      <c r="E29" s="24" t="inlineStr">
        <is>
          <t>:</t>
        </is>
      </c>
      <c r="F29" s="25">
        <f>IF('예시-기본입력'!D27="","",'예시-기본입력'!D27&amp;IF('예시-기본입력'!D28="",""," ( "&amp;'예시-기본입력'!D28&amp;" )"))</f>
        <v/>
      </c>
    </row>
    <row r="30" ht="34" customHeight="1"/>
    <row r="31" ht="52" customHeight="1">
      <c r="A31" s="15" t="inlineStr"/>
      <c r="B31" s="38" t="inlineStr">
        <is>
          <t>위 사람을 위 공사의 현장대리인으로 정하고 현장 내의 책임을 성실히 수행하겠기에 현장대리인 (변경) 선임계를 제출합니다.</t>
        </is>
      </c>
      <c r="L31" s="15" t="inlineStr"/>
    </row>
    <row r="32" ht="24" customHeight="1"/>
    <row r="33" ht="24" customHeight="1">
      <c r="A33" s="15" t="inlineStr"/>
      <c r="B33" s="39" t="inlineStr">
        <is>
          <t>첨 부</t>
        </is>
      </c>
      <c r="C33" s="26" t="inlineStr">
        <is>
          <t>:</t>
        </is>
      </c>
      <c r="D33" s="40" t="inlineStr">
        <is>
          <t>1.</t>
        </is>
      </c>
      <c r="E33" s="34" t="inlineStr">
        <is>
          <t>재직증명서</t>
        </is>
      </c>
      <c r="J33" s="40" t="inlineStr">
        <is>
          <t>1부</t>
        </is>
      </c>
      <c r="K33" s="15" t="inlineStr"/>
    </row>
    <row r="34" ht="24" customHeight="1">
      <c r="A34" s="15" t="inlineStr"/>
      <c r="B34" s="39" t="inlineStr"/>
      <c r="C34" s="26" t="inlineStr"/>
      <c r="D34" s="40" t="inlineStr">
        <is>
          <t>2.</t>
        </is>
      </c>
      <c r="E34" s="34" t="inlineStr">
        <is>
          <t>기술자 자격증 사본</t>
        </is>
      </c>
      <c r="J34" s="40" t="inlineStr">
        <is>
          <t>1부</t>
        </is>
      </c>
      <c r="K34" s="15" t="inlineStr"/>
    </row>
    <row r="35" ht="24" customHeight="1">
      <c r="A35" s="15" t="inlineStr"/>
      <c r="B35" s="39" t="inlineStr"/>
      <c r="C35" s="26" t="inlineStr"/>
      <c r="D35" s="40" t="inlineStr">
        <is>
          <t>3.</t>
        </is>
      </c>
      <c r="E35" s="34" t="inlineStr">
        <is>
          <t>경력확인서</t>
        </is>
      </c>
      <c r="J35" s="40" t="inlineStr">
        <is>
          <t>1부</t>
        </is>
      </c>
      <c r="K35" s="15" t="inlineStr"/>
    </row>
    <row r="36" ht="30" customHeight="1"/>
    <row r="37" ht="30" customHeight="1">
      <c r="A37" s="31">
        <f>IF(N('예시-기본입력'!G14)=0,"20        년        월        일",'예시-기본입력'!G14)</f>
        <v/>
      </c>
    </row>
    <row r="38" ht="30" customHeight="1"/>
    <row r="39" ht="28" customHeight="1">
      <c r="A39" s="15" t="inlineStr"/>
      <c r="D39" s="32" t="inlineStr">
        <is>
          <t>수 급 인</t>
        </is>
      </c>
      <c r="F39" s="33" t="inlineStr">
        <is>
          <t>주    소</t>
        </is>
      </c>
      <c r="H39" s="26" t="inlineStr">
        <is>
          <t>:</t>
        </is>
      </c>
      <c r="I39" s="34">
        <f>IF('예시-기본입력'!D20="","",'예시-기본입력'!D20)</f>
        <v/>
      </c>
      <c r="L39" s="26" t="inlineStr"/>
    </row>
    <row r="40" ht="28" customHeight="1">
      <c r="A40" s="15" t="inlineStr"/>
      <c r="D40" s="32" t="inlineStr"/>
      <c r="F40" s="33" t="inlineStr">
        <is>
          <t>상    호</t>
        </is>
      </c>
      <c r="H40" s="26" t="inlineStr">
        <is>
          <t>:</t>
        </is>
      </c>
      <c r="I40" s="34">
        <f>IF('예시-기본입력'!D18="","",'예시-기본입력'!D18)</f>
        <v/>
      </c>
      <c r="L40" s="26" t="inlineStr"/>
    </row>
    <row r="41" ht="28" customHeight="1">
      <c r="A41" s="15" t="inlineStr"/>
      <c r="D41" s="32" t="inlineStr"/>
      <c r="F41" s="33" t="inlineStr">
        <is>
          <t>대 표 자</t>
        </is>
      </c>
      <c r="H41" s="26" t="inlineStr">
        <is>
          <t>:</t>
        </is>
      </c>
      <c r="I41" s="34">
        <f>IF('예시-기본입력'!D19="","",'예시-기본입력'!D19)</f>
        <v/>
      </c>
      <c r="L41" s="26" t="inlineStr">
        <is>
          <t>(인)</t>
        </is>
      </c>
    </row>
    <row r="42" ht="30" customHeight="1"/>
    <row r="43" ht="36" customHeight="1">
      <c r="A43" s="15" t="inlineStr"/>
      <c r="B43" s="35">
        <f>IF('예시-기본입력'!D8="","",'예시-기본입력'!D8)</f>
        <v/>
      </c>
      <c r="H43" s="36" t="inlineStr">
        <is>
          <t xml:space="preserve">  귀 하</t>
        </is>
      </c>
    </row>
    <row r="44" ht="30" customHeight="1"/>
    <row r="45" ht="50" customHeight="1">
      <c r="A45" s="37" t="inlineStr">
        <is>
          <t>재   직   증   명   서</t>
        </is>
      </c>
    </row>
    <row r="46" ht="40" customHeight="1"/>
    <row r="47" ht="40" customHeight="1">
      <c r="A47" s="15" t="inlineStr"/>
      <c r="B47" s="6" t="inlineStr">
        <is>
          <t>성      명</t>
        </is>
      </c>
      <c r="C47" s="7" t="n"/>
      <c r="D47" s="7" t="n"/>
      <c r="E47" s="41">
        <f>IF('예시-기본입력'!D25="","",'예시-기본입력'!D25)</f>
        <v/>
      </c>
      <c r="F47" s="7" t="n"/>
      <c r="G47" s="7" t="n"/>
      <c r="H47" s="7" t="n"/>
      <c r="I47" s="7" t="n"/>
      <c r="J47" s="7" t="n"/>
      <c r="K47" s="7" t="n"/>
      <c r="L47" s="15" t="inlineStr"/>
    </row>
    <row r="48" ht="40" customHeight="1">
      <c r="A48" s="15" t="inlineStr"/>
      <c r="B48" s="6" t="inlineStr">
        <is>
          <t>생 년 월 일</t>
        </is>
      </c>
      <c r="C48" s="7" t="n"/>
      <c r="D48" s="7" t="n"/>
      <c r="E48" s="42">
        <f>IF(N('예시-기본입력'!D26)=0,"",'예시-기본입력'!D26)</f>
        <v/>
      </c>
      <c r="F48" s="7" t="n"/>
      <c r="G48" s="7" t="n"/>
      <c r="H48" s="7" t="n"/>
      <c r="I48" s="7" t="n"/>
      <c r="J48" s="7" t="n"/>
      <c r="K48" s="7" t="n"/>
      <c r="L48" s="15" t="inlineStr"/>
    </row>
    <row r="49" ht="40" customHeight="1">
      <c r="A49" s="15" t="inlineStr"/>
      <c r="B49" s="6" t="inlineStr">
        <is>
          <t>주      소</t>
        </is>
      </c>
      <c r="C49" s="7" t="n"/>
      <c r="D49" s="7" t="n"/>
      <c r="E49" s="41">
        <f>IF('예시-기본입력'!D29="","",'예시-기본입력'!D29)</f>
        <v/>
      </c>
      <c r="F49" s="7" t="n"/>
      <c r="G49" s="7" t="n"/>
      <c r="H49" s="7" t="n"/>
      <c r="I49" s="7" t="n"/>
      <c r="J49" s="7" t="n"/>
      <c r="K49" s="7" t="n"/>
      <c r="L49" s="15" t="inlineStr"/>
    </row>
    <row r="50" ht="40" customHeight="1">
      <c r="A50" s="15" t="inlineStr"/>
      <c r="B50" s="6" t="inlineStr">
        <is>
          <t>자 격 종 목</t>
        </is>
      </c>
      <c r="C50" s="7" t="n"/>
      <c r="D50" s="7" t="n"/>
      <c r="E50" s="43">
        <f>IF('예시-기본입력'!D27="","",'예시-기본입력'!D27)</f>
        <v/>
      </c>
      <c r="F50" s="7" t="n"/>
      <c r="G50" s="6" t="inlineStr">
        <is>
          <t>자격번호</t>
        </is>
      </c>
      <c r="H50" s="7" t="n"/>
      <c r="I50" s="43">
        <f>IF('예시-기본입력'!D28="","",'예시-기본입력'!D28)</f>
        <v/>
      </c>
      <c r="J50" s="7" t="n"/>
      <c r="K50" s="7" t="n"/>
      <c r="L50" s="15" t="inlineStr"/>
    </row>
    <row r="51" ht="40" customHeight="1">
      <c r="A51" s="15" t="inlineStr"/>
      <c r="B51" s="6" t="inlineStr">
        <is>
          <t>재 직 기 간</t>
        </is>
      </c>
      <c r="C51" s="7" t="n"/>
      <c r="D51" s="7" t="n"/>
      <c r="E51" s="44">
        <f>IF(N('예시-기본입력'!D30)=0,"",'예시-기본입력'!D30)</f>
        <v/>
      </c>
      <c r="F51" s="7" t="n"/>
      <c r="G51" s="7" t="n"/>
      <c r="H51" s="7" t="n"/>
      <c r="I51" s="45" t="inlineStr">
        <is>
          <t>~   현  재</t>
        </is>
      </c>
      <c r="J51" s="7" t="n"/>
      <c r="K51" s="7" t="n"/>
      <c r="L51" s="15" t="inlineStr"/>
    </row>
    <row r="52" ht="40" customHeight="1">
      <c r="A52" s="15" t="inlineStr"/>
      <c r="B52" s="6" t="inlineStr">
        <is>
          <t>직      위</t>
        </is>
      </c>
      <c r="C52" s="7" t="n"/>
      <c r="D52" s="7" t="n"/>
      <c r="E52" s="46" t="inlineStr">
        <is>
          <t>현장소장</t>
        </is>
      </c>
      <c r="F52" s="7" t="n"/>
      <c r="G52" s="7" t="n"/>
      <c r="H52" s="7" t="n"/>
      <c r="I52" s="7" t="n"/>
      <c r="J52" s="7" t="n"/>
      <c r="K52" s="7" t="n"/>
      <c r="L52" s="15" t="inlineStr"/>
    </row>
    <row r="53" ht="50" customHeight="1"/>
    <row r="54" ht="30" customHeight="1">
      <c r="A54" s="30" t="inlineStr">
        <is>
          <t>위 사람은 당사에 재직 중임을 증명합니다.</t>
        </is>
      </c>
    </row>
    <row r="55" ht="50" customHeight="1"/>
    <row r="56" ht="30" customHeight="1">
      <c r="A56" s="31">
        <f>IF(N('예시-기본입력'!G14)=0,"20        년        월        일",'예시-기본입력'!G14)</f>
        <v/>
      </c>
    </row>
    <row r="57" ht="40" customHeight="1"/>
    <row r="58" ht="28" customHeight="1">
      <c r="A58" s="15" t="inlineStr"/>
      <c r="D58" s="32" t="inlineStr"/>
      <c r="F58" s="33" t="inlineStr">
        <is>
          <t>주    소</t>
        </is>
      </c>
      <c r="H58" s="26" t="inlineStr">
        <is>
          <t>:</t>
        </is>
      </c>
      <c r="I58" s="34">
        <f>IF('예시-기본입력'!D20="","",'예시-기본입력'!D20)</f>
        <v/>
      </c>
      <c r="L58" s="26" t="inlineStr"/>
    </row>
    <row r="59" ht="28" customHeight="1">
      <c r="A59" s="15" t="inlineStr"/>
      <c r="D59" s="32" t="inlineStr"/>
      <c r="F59" s="33" t="inlineStr">
        <is>
          <t>상    호</t>
        </is>
      </c>
      <c r="H59" s="26" t="inlineStr">
        <is>
          <t>:</t>
        </is>
      </c>
      <c r="I59" s="34">
        <f>IF('예시-기본입력'!D18="","",'예시-기본입력'!D18)</f>
        <v/>
      </c>
      <c r="L59" s="26" t="inlineStr"/>
    </row>
    <row r="60" ht="28" customHeight="1">
      <c r="A60" s="15" t="inlineStr"/>
      <c r="D60" s="32" t="inlineStr"/>
      <c r="F60" s="33" t="inlineStr">
        <is>
          <t>대 표 자</t>
        </is>
      </c>
      <c r="H60" s="26" t="inlineStr">
        <is>
          <t>:</t>
        </is>
      </c>
      <c r="I60" s="34">
        <f>IF('예시-기본입력'!D19="","",'예시-기본입력'!D19)</f>
        <v/>
      </c>
      <c r="L60" s="26" t="inlineStr">
        <is>
          <t>(인)</t>
        </is>
      </c>
    </row>
    <row r="61" ht="40" customHeight="1"/>
    <row r="62" ht="36" customHeight="1">
      <c r="A62" s="15" t="inlineStr"/>
      <c r="B62" s="35">
        <f>IF('예시-기본입력'!D8="","",'예시-기본입력'!D8)</f>
        <v/>
      </c>
      <c r="H62" s="36" t="inlineStr">
        <is>
          <t xml:space="preserve">  귀 하</t>
        </is>
      </c>
    </row>
    <row r="63" ht="30" customHeight="1"/>
    <row r="64" ht="50" customHeight="1">
      <c r="A64" s="37" t="inlineStr">
        <is>
          <t>품질관리자 선임계</t>
        </is>
      </c>
    </row>
    <row r="65" ht="34" customHeight="1"/>
    <row r="66" ht="34" customHeight="1">
      <c r="A66" s="15" t="inlineStr"/>
      <c r="B66" s="23" t="inlineStr">
        <is>
          <t>공 사 명</t>
        </is>
      </c>
      <c r="E66" s="24" t="inlineStr">
        <is>
          <t>:</t>
        </is>
      </c>
      <c r="F66" s="25">
        <f>IF('예시-기본입력'!D6="","",'예시-기본입력'!D6)</f>
        <v/>
      </c>
    </row>
    <row r="67" ht="34" customHeight="1">
      <c r="A67" s="15" t="inlineStr"/>
      <c r="B67" s="23" t="inlineStr">
        <is>
          <t>주    소</t>
        </is>
      </c>
      <c r="E67" s="24" t="inlineStr">
        <is>
          <t>:</t>
        </is>
      </c>
      <c r="F67" s="25">
        <f>IF('예시-기본입력'!G29="","",'예시-기본입력'!G29)</f>
        <v/>
      </c>
    </row>
    <row r="68" ht="34" customHeight="1">
      <c r="A68" s="15" t="inlineStr"/>
      <c r="B68" s="23" t="inlineStr">
        <is>
          <t>성    명</t>
        </is>
      </c>
      <c r="E68" s="24" t="inlineStr">
        <is>
          <t>:</t>
        </is>
      </c>
      <c r="F68" s="25">
        <f>IF('예시-기본입력'!G25="","",'예시-기본입력'!G25)</f>
        <v/>
      </c>
    </row>
    <row r="69" ht="34" customHeight="1">
      <c r="A69" s="15" t="inlineStr"/>
      <c r="B69" s="23" t="inlineStr">
        <is>
          <t>생 년 월 일</t>
        </is>
      </c>
      <c r="E69" s="24" t="inlineStr">
        <is>
          <t>:</t>
        </is>
      </c>
      <c r="F69" s="29">
        <f>IF(N('예시-기본입력'!G26)=0,"",'예시-기본입력'!G26)</f>
        <v/>
      </c>
    </row>
    <row r="70" ht="34" customHeight="1">
      <c r="A70" s="15" t="inlineStr"/>
      <c r="B70" s="23" t="inlineStr">
        <is>
          <t>자격종목 (번호)</t>
        </is>
      </c>
      <c r="E70" s="24" t="inlineStr">
        <is>
          <t>:</t>
        </is>
      </c>
      <c r="F70" s="25">
        <f>IF('예시-기본입력'!G27="","",'예시-기본입력'!G27&amp;IF('예시-기본입력'!G28="",""," ( "&amp;'예시-기본입력'!G28&amp;" )"))</f>
        <v/>
      </c>
    </row>
    <row r="71" ht="34" customHeight="1"/>
    <row r="72" ht="52" customHeight="1">
      <c r="A72" s="15" t="inlineStr"/>
      <c r="B72" s="38" t="inlineStr">
        <is>
          <t>위 사람을 위 공사의 품질관리자로 정하고 현장 내의 책임을 성실히 수행하겠기에 품질관리자 선임계를 제출합니다.</t>
        </is>
      </c>
      <c r="L72" s="15" t="inlineStr"/>
    </row>
    <row r="73" ht="24" customHeight="1"/>
    <row r="74" ht="24" customHeight="1">
      <c r="A74" s="15" t="inlineStr"/>
      <c r="B74" s="39" t="inlineStr">
        <is>
          <t>첨 부</t>
        </is>
      </c>
      <c r="C74" s="26" t="inlineStr">
        <is>
          <t>:</t>
        </is>
      </c>
      <c r="D74" s="40" t="inlineStr">
        <is>
          <t>1.</t>
        </is>
      </c>
      <c r="E74" s="34" t="inlineStr">
        <is>
          <t>재직증명서</t>
        </is>
      </c>
      <c r="J74" s="40" t="inlineStr">
        <is>
          <t>1부</t>
        </is>
      </c>
      <c r="K74" s="15" t="inlineStr"/>
    </row>
    <row r="75" ht="24" customHeight="1">
      <c r="A75" s="15" t="inlineStr"/>
      <c r="B75" s="39" t="inlineStr"/>
      <c r="C75" s="26" t="inlineStr"/>
      <c r="D75" s="40" t="inlineStr">
        <is>
          <t>2.</t>
        </is>
      </c>
      <c r="E75" s="34" t="inlineStr">
        <is>
          <t>기술자 자격증 사본</t>
        </is>
      </c>
      <c r="J75" s="40" t="inlineStr">
        <is>
          <t>1부</t>
        </is>
      </c>
      <c r="K75" s="15" t="inlineStr"/>
    </row>
    <row r="76" ht="24" customHeight="1">
      <c r="A76" s="15" t="inlineStr"/>
      <c r="B76" s="39" t="inlineStr"/>
      <c r="C76" s="26" t="inlineStr"/>
      <c r="D76" s="40" t="inlineStr">
        <is>
          <t>3.</t>
        </is>
      </c>
      <c r="E76" s="34" t="inlineStr">
        <is>
          <t>경력확인서</t>
        </is>
      </c>
      <c r="J76" s="40" t="inlineStr">
        <is>
          <t>1부</t>
        </is>
      </c>
      <c r="K76" s="15" t="inlineStr"/>
    </row>
    <row r="77" ht="30" customHeight="1"/>
    <row r="78" ht="30" customHeight="1">
      <c r="A78" s="31">
        <f>IF(N('예시-기본입력'!G14)=0,"20        년        월        일",'예시-기본입력'!G14)</f>
        <v/>
      </c>
    </row>
    <row r="79" ht="30" customHeight="1"/>
    <row r="80" ht="28" customHeight="1">
      <c r="A80" s="15" t="inlineStr"/>
      <c r="D80" s="32" t="inlineStr">
        <is>
          <t>수 급 인</t>
        </is>
      </c>
      <c r="F80" s="33" t="inlineStr">
        <is>
          <t>주    소</t>
        </is>
      </c>
      <c r="H80" s="26" t="inlineStr">
        <is>
          <t>:</t>
        </is>
      </c>
      <c r="I80" s="34">
        <f>IF('예시-기본입력'!D20="","",'예시-기본입력'!D20)</f>
        <v/>
      </c>
      <c r="L80" s="26" t="inlineStr"/>
    </row>
    <row r="81" ht="28" customHeight="1">
      <c r="A81" s="15" t="inlineStr"/>
      <c r="D81" s="32" t="inlineStr"/>
      <c r="F81" s="33" t="inlineStr">
        <is>
          <t>상    호</t>
        </is>
      </c>
      <c r="H81" s="26" t="inlineStr">
        <is>
          <t>:</t>
        </is>
      </c>
      <c r="I81" s="34">
        <f>IF('예시-기본입력'!D18="","",'예시-기본입력'!D18)</f>
        <v/>
      </c>
      <c r="L81" s="26" t="inlineStr"/>
    </row>
    <row r="82" ht="28" customHeight="1">
      <c r="A82" s="15" t="inlineStr"/>
      <c r="D82" s="32" t="inlineStr"/>
      <c r="F82" s="33" t="inlineStr">
        <is>
          <t>대 표 자</t>
        </is>
      </c>
      <c r="H82" s="26" t="inlineStr">
        <is>
          <t>:</t>
        </is>
      </c>
      <c r="I82" s="34">
        <f>IF('예시-기본입력'!D19="","",'예시-기본입력'!D19)</f>
        <v/>
      </c>
      <c r="L82" s="26" t="inlineStr">
        <is>
          <t>(인)</t>
        </is>
      </c>
    </row>
    <row r="83" ht="30" customHeight="1"/>
    <row r="84" ht="36" customHeight="1">
      <c r="A84" s="15" t="inlineStr"/>
      <c r="B84" s="35">
        <f>IF('예시-기본입력'!D8="","",'예시-기본입력'!D8)</f>
        <v/>
      </c>
      <c r="H84" s="36" t="inlineStr">
        <is>
          <t xml:space="preserve">  귀 하</t>
        </is>
      </c>
    </row>
    <row r="85" ht="30" customHeight="1"/>
    <row r="86" ht="50" customHeight="1">
      <c r="A86" s="37" t="inlineStr">
        <is>
          <t>재   직   증   명   서</t>
        </is>
      </c>
    </row>
    <row r="87" ht="40" customHeight="1"/>
    <row r="88" ht="40" customHeight="1">
      <c r="A88" s="15" t="inlineStr"/>
      <c r="B88" s="6" t="inlineStr">
        <is>
          <t>성      명</t>
        </is>
      </c>
      <c r="C88" s="7" t="n"/>
      <c r="D88" s="7" t="n"/>
      <c r="E88" s="41">
        <f>IF('예시-기본입력'!G25="","",'예시-기본입력'!G25)</f>
        <v/>
      </c>
      <c r="F88" s="7" t="n"/>
      <c r="G88" s="7" t="n"/>
      <c r="H88" s="7" t="n"/>
      <c r="I88" s="7" t="n"/>
      <c r="J88" s="7" t="n"/>
      <c r="K88" s="7" t="n"/>
      <c r="L88" s="15" t="inlineStr"/>
    </row>
    <row r="89" ht="40" customHeight="1">
      <c r="A89" s="15" t="inlineStr"/>
      <c r="B89" s="6" t="inlineStr">
        <is>
          <t>생 년 월 일</t>
        </is>
      </c>
      <c r="C89" s="7" t="n"/>
      <c r="D89" s="7" t="n"/>
      <c r="E89" s="42">
        <f>IF(N('예시-기본입력'!G26)=0,"",'예시-기본입력'!G26)</f>
        <v/>
      </c>
      <c r="F89" s="7" t="n"/>
      <c r="G89" s="7" t="n"/>
      <c r="H89" s="7" t="n"/>
      <c r="I89" s="7" t="n"/>
      <c r="J89" s="7" t="n"/>
      <c r="K89" s="7" t="n"/>
      <c r="L89" s="15" t="inlineStr"/>
    </row>
    <row r="90" ht="40" customHeight="1">
      <c r="A90" s="15" t="inlineStr"/>
      <c r="B90" s="6" t="inlineStr">
        <is>
          <t>주      소</t>
        </is>
      </c>
      <c r="C90" s="7" t="n"/>
      <c r="D90" s="7" t="n"/>
      <c r="E90" s="41">
        <f>IF('예시-기본입력'!G29="","",'예시-기본입력'!G29)</f>
        <v/>
      </c>
      <c r="F90" s="7" t="n"/>
      <c r="G90" s="7" t="n"/>
      <c r="H90" s="7" t="n"/>
      <c r="I90" s="7" t="n"/>
      <c r="J90" s="7" t="n"/>
      <c r="K90" s="7" t="n"/>
      <c r="L90" s="15" t="inlineStr"/>
    </row>
    <row r="91" ht="40" customHeight="1">
      <c r="A91" s="15" t="inlineStr"/>
      <c r="B91" s="6" t="inlineStr">
        <is>
          <t>자 격 종 목</t>
        </is>
      </c>
      <c r="C91" s="7" t="n"/>
      <c r="D91" s="7" t="n"/>
      <c r="E91" s="43">
        <f>IF('예시-기본입력'!G27="","",'예시-기본입력'!G27)</f>
        <v/>
      </c>
      <c r="F91" s="7" t="n"/>
      <c r="G91" s="6" t="inlineStr">
        <is>
          <t>자격번호</t>
        </is>
      </c>
      <c r="H91" s="7" t="n"/>
      <c r="I91" s="43">
        <f>IF('예시-기본입력'!G28="","",'예시-기본입력'!G28)</f>
        <v/>
      </c>
      <c r="J91" s="7" t="n"/>
      <c r="K91" s="7" t="n"/>
      <c r="L91" s="15" t="inlineStr"/>
    </row>
    <row r="92" ht="40" customHeight="1">
      <c r="A92" s="15" t="inlineStr"/>
      <c r="B92" s="6" t="inlineStr">
        <is>
          <t>재 직 기 간</t>
        </is>
      </c>
      <c r="C92" s="7" t="n"/>
      <c r="D92" s="7" t="n"/>
      <c r="E92" s="44">
        <f>IF(N('예시-기본입력'!G30)=0,"",'예시-기본입력'!G30)</f>
        <v/>
      </c>
      <c r="F92" s="7" t="n"/>
      <c r="G92" s="7" t="n"/>
      <c r="H92" s="7" t="n"/>
      <c r="I92" s="45" t="inlineStr">
        <is>
          <t>~   현  재</t>
        </is>
      </c>
      <c r="J92" s="7" t="n"/>
      <c r="K92" s="7" t="n"/>
      <c r="L92" s="15" t="inlineStr"/>
    </row>
    <row r="93" ht="40" customHeight="1">
      <c r="A93" s="15" t="inlineStr"/>
      <c r="B93" s="6" t="inlineStr">
        <is>
          <t>직      위</t>
        </is>
      </c>
      <c r="C93" s="7" t="n"/>
      <c r="D93" s="7" t="n"/>
      <c r="E93" s="46" t="inlineStr">
        <is>
          <t>공무과장</t>
        </is>
      </c>
      <c r="F93" s="7" t="n"/>
      <c r="G93" s="7" t="n"/>
      <c r="H93" s="7" t="n"/>
      <c r="I93" s="7" t="n"/>
      <c r="J93" s="7" t="n"/>
      <c r="K93" s="7" t="n"/>
      <c r="L93" s="15" t="inlineStr"/>
    </row>
    <row r="94" ht="50" customHeight="1"/>
    <row r="95" ht="30" customHeight="1">
      <c r="A95" s="30" t="inlineStr">
        <is>
          <t>위 사람은 당사에 재직 중임을 증명합니다.</t>
        </is>
      </c>
    </row>
    <row r="96" ht="50" customHeight="1"/>
    <row r="97" ht="30" customHeight="1">
      <c r="A97" s="31">
        <f>IF(N('예시-기본입력'!G14)=0,"20        년        월        일",'예시-기본입력'!G14)</f>
        <v/>
      </c>
    </row>
    <row r="98" ht="40" customHeight="1"/>
    <row r="99" ht="28" customHeight="1">
      <c r="A99" s="15" t="inlineStr"/>
      <c r="D99" s="32" t="inlineStr"/>
      <c r="F99" s="33" t="inlineStr">
        <is>
          <t>주    소</t>
        </is>
      </c>
      <c r="H99" s="26" t="inlineStr">
        <is>
          <t>:</t>
        </is>
      </c>
      <c r="I99" s="34">
        <f>IF('예시-기본입력'!D20="","",'예시-기본입력'!D20)</f>
        <v/>
      </c>
      <c r="L99" s="26" t="inlineStr"/>
    </row>
    <row r="100" ht="28" customHeight="1">
      <c r="A100" s="15" t="inlineStr"/>
      <c r="D100" s="32" t="inlineStr"/>
      <c r="F100" s="33" t="inlineStr">
        <is>
          <t>상    호</t>
        </is>
      </c>
      <c r="H100" s="26" t="inlineStr">
        <is>
          <t>:</t>
        </is>
      </c>
      <c r="I100" s="34">
        <f>IF('예시-기본입력'!D18="","",'예시-기본입력'!D18)</f>
        <v/>
      </c>
      <c r="L100" s="26" t="inlineStr"/>
    </row>
    <row r="101" ht="28" customHeight="1">
      <c r="A101" s="15" t="inlineStr"/>
      <c r="D101" s="32" t="inlineStr"/>
      <c r="F101" s="33" t="inlineStr">
        <is>
          <t>대 표 자</t>
        </is>
      </c>
      <c r="H101" s="26" t="inlineStr">
        <is>
          <t>:</t>
        </is>
      </c>
      <c r="I101" s="34">
        <f>IF('예시-기본입력'!D19="","",'예시-기본입력'!D19)</f>
        <v/>
      </c>
      <c r="L101" s="26" t="inlineStr">
        <is>
          <t>(인)</t>
        </is>
      </c>
    </row>
    <row r="102" ht="40" customHeight="1"/>
    <row r="103" ht="36" customHeight="1">
      <c r="A103" s="15" t="inlineStr"/>
      <c r="B103" s="35">
        <f>IF('예시-기본입력'!D8="","",'예시-기본입력'!D8)</f>
        <v/>
      </c>
      <c r="H103" s="36" t="inlineStr">
        <is>
          <t xml:space="preserve">  귀 하</t>
        </is>
      </c>
    </row>
    <row r="105" ht="19.5" customHeight="1">
      <c r="A105" s="17" t="inlineStr">
        <is>
          <t>이 시트는 작성 예시입니다(가상의 공사 · 회사 · 사람).</t>
        </is>
      </c>
    </row>
  </sheetData>
  <mergeCells count="166">
    <mergeCell ref="B11:D11"/>
    <mergeCell ref="D60:E60"/>
    <mergeCell ref="D100:E100"/>
    <mergeCell ref="A80:C80"/>
    <mergeCell ref="H43:L43"/>
    <mergeCell ref="K33:L33"/>
    <mergeCell ref="A37:L37"/>
    <mergeCell ref="A105:L105"/>
    <mergeCell ref="B28:D28"/>
    <mergeCell ref="K35:L35"/>
    <mergeCell ref="E93:K93"/>
    <mergeCell ref="K76:L76"/>
    <mergeCell ref="A23:L23"/>
    <mergeCell ref="F80:G80"/>
    <mergeCell ref="B92:D92"/>
    <mergeCell ref="I17:K17"/>
    <mergeCell ref="F10:L10"/>
    <mergeCell ref="I82:K82"/>
    <mergeCell ref="B6:D6"/>
    <mergeCell ref="B72:K72"/>
    <mergeCell ref="E48:K48"/>
    <mergeCell ref="I50:K50"/>
    <mergeCell ref="I59:K59"/>
    <mergeCell ref="E51:H51"/>
    <mergeCell ref="F81:G81"/>
    <mergeCell ref="F5:L5"/>
    <mergeCell ref="E91:F91"/>
    <mergeCell ref="G91:H91"/>
    <mergeCell ref="F8:L8"/>
    <mergeCell ref="F66:L66"/>
    <mergeCell ref="B70:D70"/>
    <mergeCell ref="B21:G21"/>
    <mergeCell ref="E89:K89"/>
    <mergeCell ref="I100:K100"/>
    <mergeCell ref="A78:L78"/>
    <mergeCell ref="F28:L28"/>
    <mergeCell ref="D19:E19"/>
    <mergeCell ref="B8:D8"/>
    <mergeCell ref="F9:L9"/>
    <mergeCell ref="F19:G19"/>
    <mergeCell ref="D99:E99"/>
    <mergeCell ref="B88:D88"/>
    <mergeCell ref="F99:G99"/>
    <mergeCell ref="A3:L3"/>
    <mergeCell ref="I92:K92"/>
    <mergeCell ref="J7:L7"/>
    <mergeCell ref="B10:D10"/>
    <mergeCell ref="A95:L95"/>
    <mergeCell ref="D101:E101"/>
    <mergeCell ref="H21:L21"/>
    <mergeCell ref="F18:G18"/>
    <mergeCell ref="B9:D9"/>
    <mergeCell ref="A97:L97"/>
    <mergeCell ref="B68:D68"/>
    <mergeCell ref="A81:C81"/>
    <mergeCell ref="F17:G17"/>
    <mergeCell ref="F6:I6"/>
    <mergeCell ref="I51:K51"/>
    <mergeCell ref="B31:K31"/>
    <mergeCell ref="B5:D5"/>
    <mergeCell ref="E52:K52"/>
    <mergeCell ref="A58:C58"/>
    <mergeCell ref="A40:C40"/>
    <mergeCell ref="I81:K81"/>
    <mergeCell ref="H84:L84"/>
    <mergeCell ref="B47:D47"/>
    <mergeCell ref="D39:E39"/>
    <mergeCell ref="A82:C82"/>
    <mergeCell ref="F39:G39"/>
    <mergeCell ref="A60:C60"/>
    <mergeCell ref="I101:K101"/>
    <mergeCell ref="B48:D48"/>
    <mergeCell ref="I91:K91"/>
    <mergeCell ref="K74:L74"/>
    <mergeCell ref="E50:F50"/>
    <mergeCell ref="J6:L6"/>
    <mergeCell ref="A99:C99"/>
    <mergeCell ref="H103:L103"/>
    <mergeCell ref="D81:E81"/>
    <mergeCell ref="A18:C18"/>
    <mergeCell ref="E33:I33"/>
    <mergeCell ref="A101:C101"/>
    <mergeCell ref="B103:G103"/>
    <mergeCell ref="A86:L86"/>
    <mergeCell ref="E35:I35"/>
    <mergeCell ref="E47:K47"/>
    <mergeCell ref="B84:G84"/>
    <mergeCell ref="B49:D49"/>
    <mergeCell ref="I39:K39"/>
    <mergeCell ref="F29:L29"/>
    <mergeCell ref="F11:L11"/>
    <mergeCell ref="F69:L69"/>
    <mergeCell ref="F101:G101"/>
    <mergeCell ref="D17:E17"/>
    <mergeCell ref="B51:D51"/>
    <mergeCell ref="E74:I74"/>
    <mergeCell ref="E92:H92"/>
    <mergeCell ref="F100:G100"/>
    <mergeCell ref="F7:I7"/>
    <mergeCell ref="E88:K88"/>
    <mergeCell ref="B50:D50"/>
    <mergeCell ref="A13:L13"/>
    <mergeCell ref="I40:K40"/>
    <mergeCell ref="A59:C59"/>
    <mergeCell ref="B25:D25"/>
    <mergeCell ref="B91:D91"/>
    <mergeCell ref="I80:K80"/>
    <mergeCell ref="A15:L15"/>
    <mergeCell ref="A64:L64"/>
    <mergeCell ref="B66:D66"/>
    <mergeCell ref="F26:L26"/>
    <mergeCell ref="A1:F1"/>
    <mergeCell ref="B93:D93"/>
    <mergeCell ref="G50:H50"/>
    <mergeCell ref="B43:G43"/>
    <mergeCell ref="I41:K41"/>
    <mergeCell ref="A54:L54"/>
    <mergeCell ref="A41:C41"/>
    <mergeCell ref="K34:L34"/>
    <mergeCell ref="B67:D67"/>
    <mergeCell ref="F27:L27"/>
    <mergeCell ref="F67:L67"/>
    <mergeCell ref="I18:K18"/>
    <mergeCell ref="D40:E40"/>
    <mergeCell ref="A56:L56"/>
    <mergeCell ref="B29:D29"/>
    <mergeCell ref="F40:G40"/>
    <mergeCell ref="I58:K58"/>
    <mergeCell ref="B69:D69"/>
    <mergeCell ref="D80:E80"/>
    <mergeCell ref="F59:G59"/>
    <mergeCell ref="A17:C17"/>
    <mergeCell ref="A100:C100"/>
    <mergeCell ref="D41:E41"/>
    <mergeCell ref="K75:L75"/>
    <mergeCell ref="F41:G41"/>
    <mergeCell ref="F68:L68"/>
    <mergeCell ref="F25:L25"/>
    <mergeCell ref="G1:L1"/>
    <mergeCell ref="I19:K19"/>
    <mergeCell ref="B89:D89"/>
    <mergeCell ref="A19:C19"/>
    <mergeCell ref="E34:I34"/>
    <mergeCell ref="I99:K99"/>
    <mergeCell ref="I60:K60"/>
    <mergeCell ref="B26:D26"/>
    <mergeCell ref="A39:C39"/>
    <mergeCell ref="D18:E18"/>
    <mergeCell ref="D58:E58"/>
    <mergeCell ref="B7:D7"/>
    <mergeCell ref="F58:G58"/>
    <mergeCell ref="B62:G62"/>
    <mergeCell ref="B90:D90"/>
    <mergeCell ref="E76:I76"/>
    <mergeCell ref="F70:L70"/>
    <mergeCell ref="D82:E82"/>
    <mergeCell ref="F82:G82"/>
    <mergeCell ref="A45:L45"/>
    <mergeCell ref="F60:G60"/>
    <mergeCell ref="H62:L62"/>
    <mergeCell ref="E90:K90"/>
    <mergeCell ref="B27:D27"/>
    <mergeCell ref="B52:D52"/>
    <mergeCell ref="E75:I75"/>
    <mergeCell ref="D59:E59"/>
    <mergeCell ref="E49:K49"/>
  </mergeCells>
  <printOptions horizontalCentered="1"/>
  <pageMargins left="0.6" right="0.6" top="0.55" bottom="0.55" header="0.2" footer="0.2"/>
  <pageSetup orientation="portrait" paperSize="9" fitToHeight="0" fitToWidth="1"/>
  <rowBreaks count="4" manualBreakCount="4">
    <brk id="21" min="0" max="16383" man="1"/>
    <brk id="43" min="0" max="16383" man="1"/>
    <brk id="62" min="0" max="16383" man="1"/>
    <brk id="84" min="0" max="16383" man="1"/>
  </rowBreaks>
</worksheet>
</file>

<file path=xl/worksheets/sheet16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39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29" t="inlineStr">
        <is>
          <t xml:space="preserve">작성 예시 (가상의 현장)  </t>
        </is>
      </c>
    </row>
    <row r="2" ht="15" customHeight="1">
      <c r="A2" s="47" t="inlineStr">
        <is>
          <t>■ 건설산업기본법 시행규칙 [별지 제22호의6서식] &lt;개정 2024. 10. 16.&gt;</t>
        </is>
      </c>
    </row>
    <row r="3" ht="34" customHeight="1">
      <c r="A3" s="48" t="inlineStr">
        <is>
          <t>건설공사의 직접시공계획서</t>
        </is>
      </c>
      <c r="K3" s="49" t="inlineStr">
        <is>
          <t>(앞쪽)</t>
        </is>
      </c>
    </row>
    <row r="4" ht="26" customHeight="1">
      <c r="A4" s="6" t="inlineStr">
        <is>
          <t>공  사  명</t>
        </is>
      </c>
      <c r="B4" s="7" t="n"/>
      <c r="C4" s="50">
        <f>IF('예시-기본입력'!D6="","",'예시-기본입력'!D6)</f>
        <v/>
      </c>
      <c r="D4" s="7" t="n"/>
      <c r="E4" s="7" t="n"/>
      <c r="F4" s="7" t="n"/>
      <c r="G4" s="7" t="n"/>
      <c r="H4" s="7" t="n"/>
      <c r="I4" s="7" t="n"/>
      <c r="J4" s="7" t="n"/>
      <c r="K4" s="7" t="n"/>
      <c r="L4" s="7" t="n"/>
    </row>
    <row r="5" ht="28" customHeight="1">
      <c r="A5" s="11" t="inlineStr">
        <is>
          <t>① 공사종류</t>
        </is>
      </c>
      <c r="B5" s="7" t="n"/>
      <c r="C5" s="51" t="inlineStr">
        <is>
          <t>토목</t>
        </is>
      </c>
      <c r="D5" s="7" t="n"/>
      <c r="E5" s="52" t="inlineStr">
        <is>
          <t>①-1 공종그룹종류</t>
        </is>
      </c>
      <c r="F5" s="7" t="n"/>
      <c r="G5" s="53" t="inlineStr">
        <is>
          <t>수자원시설</t>
        </is>
      </c>
      <c r="H5" s="7" t="n"/>
      <c r="I5" s="52" t="inlineStr">
        <is>
          <t>①-2 세부공사종류</t>
        </is>
      </c>
      <c r="J5" s="7" t="n"/>
      <c r="K5" s="53" t="inlineStr">
        <is>
          <t>치수ㆍ하천</t>
        </is>
      </c>
      <c r="L5" s="7" t="n"/>
    </row>
    <row r="6" ht="26" customHeight="1">
      <c r="A6" s="6" t="inlineStr">
        <is>
          <t>현장소재지</t>
        </is>
      </c>
      <c r="B6" s="7" t="n"/>
      <c r="C6" s="50">
        <f>IF('예시-기본입력'!D7="","",'예시-기본입력'!D7)</f>
        <v/>
      </c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6" customHeight="1">
      <c r="A7" s="6" t="inlineStr">
        <is>
          <t>발  주  자</t>
        </is>
      </c>
      <c r="B7" s="7" t="n"/>
      <c r="C7" s="11" t="inlineStr">
        <is>
          <t>상호(기관명)</t>
        </is>
      </c>
      <c r="D7" s="7" t="n"/>
      <c r="E7" s="50">
        <f>IF('예시-기본입력'!D8="","",'예시-기본입력'!D8)</f>
        <v/>
      </c>
      <c r="F7" s="7" t="n"/>
      <c r="G7" s="7" t="n"/>
      <c r="H7" s="7" t="n"/>
      <c r="I7" s="7" t="n"/>
      <c r="J7" s="11" t="inlineStr">
        <is>
          <t>구 분</t>
        </is>
      </c>
      <c r="K7" s="51" t="inlineStr">
        <is>
          <t>공공기관</t>
        </is>
      </c>
      <c r="L7" s="7" t="n"/>
    </row>
    <row r="8" ht="26" customHeight="1">
      <c r="A8" s="7" t="n"/>
      <c r="B8" s="7" t="n"/>
      <c r="C8" s="13" t="inlineStr">
        <is>
          <t>대 표 자</t>
        </is>
      </c>
      <c r="D8" s="7" t="n"/>
      <c r="E8" s="51" t="inlineStr">
        <is>
          <t>가나시장</t>
        </is>
      </c>
      <c r="F8" s="7" t="n"/>
      <c r="G8" s="11" t="inlineStr">
        <is>
          <t>주 소</t>
        </is>
      </c>
      <c r="H8" s="20" t="inlineStr">
        <is>
          <t>가나시 가나로 1</t>
        </is>
      </c>
      <c r="I8" s="7" t="n"/>
      <c r="J8" s="7" t="n"/>
      <c r="K8" s="7" t="n"/>
      <c r="L8" s="7" t="n"/>
    </row>
    <row r="9" ht="26" customHeight="1">
      <c r="A9" s="6" t="inlineStr">
        <is>
          <t>수  급  인</t>
        </is>
      </c>
      <c r="B9" s="7" t="n"/>
      <c r="C9" s="13" t="inlineStr">
        <is>
          <t>상      호</t>
        </is>
      </c>
      <c r="D9" s="7" t="n"/>
      <c r="E9" s="50">
        <f>IF('예시-기본입력'!D18="","",'예시-기본입력'!D18)</f>
        <v/>
      </c>
      <c r="F9" s="7" t="n"/>
      <c r="G9" s="7" t="n"/>
      <c r="H9" s="13" t="inlineStr">
        <is>
          <t>대 표 자</t>
        </is>
      </c>
      <c r="I9" s="7" t="n"/>
      <c r="J9" s="50">
        <f>IF('예시-기본입력'!D19="","",'예시-기본입력'!D19)</f>
        <v/>
      </c>
      <c r="K9" s="7" t="n"/>
      <c r="L9" s="7" t="n"/>
    </row>
    <row r="10" ht="26" customHeight="1">
      <c r="A10" s="7" t="n"/>
      <c r="B10" s="7" t="n"/>
      <c r="C10" s="11" t="inlineStr">
        <is>
          <t>영업소 소재지</t>
        </is>
      </c>
      <c r="D10" s="7" t="n"/>
      <c r="E10" s="50">
        <f>IF('예시-기본입력'!D20="","",'예시-기본입력'!D20)</f>
        <v/>
      </c>
      <c r="F10" s="7" t="n"/>
      <c r="G10" s="7" t="n"/>
      <c r="H10" s="7" t="n"/>
      <c r="I10" s="7" t="n"/>
      <c r="J10" s="7" t="n"/>
      <c r="K10" s="7" t="n"/>
      <c r="L10" s="7" t="n"/>
    </row>
    <row r="11" ht="26" customHeight="1">
      <c r="A11" s="6" t="inlineStr">
        <is>
          <t>도 급 방 법</t>
        </is>
      </c>
      <c r="B11" s="7" t="n"/>
      <c r="C11" s="20" t="inlineStr">
        <is>
          <t>단독도급</t>
        </is>
      </c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6" customHeight="1">
      <c r="A12" s="6" t="inlineStr">
        <is>
          <t>계 약 성 질</t>
        </is>
      </c>
      <c r="B12" s="7" t="n"/>
      <c r="C12" s="20" t="inlineStr">
        <is>
          <t>장기계속공사</t>
        </is>
      </c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6" customHeight="1">
      <c r="A13" s="13" t="inlineStr">
        <is>
          <t>② 계 약 일</t>
        </is>
      </c>
      <c r="B13" s="7" t="n"/>
      <c r="C13" s="54">
        <f>IF(N('예시-기본입력'!D11)=0,"",'예시-기본입력'!D11)</f>
        <v/>
      </c>
      <c r="D13" s="7" t="n"/>
      <c r="E13" s="13" t="inlineStr">
        <is>
          <t>③ 착 공 일</t>
        </is>
      </c>
      <c r="F13" s="7" t="n"/>
      <c r="G13" s="54">
        <f>IF(N('예시-기본입력'!J11)=0,"",'예시-기본입력'!J11)</f>
        <v/>
      </c>
      <c r="H13" s="7" t="n"/>
      <c r="I13" s="11" t="inlineStr">
        <is>
          <t>④ 준공예정일</t>
        </is>
      </c>
      <c r="J13" s="7" t="n"/>
      <c r="K13" s="54">
        <f>IF(N('예시-기본입력'!J12)=0,"",'예시-기본입력'!J12)</f>
        <v/>
      </c>
      <c r="L13" s="7" t="n"/>
    </row>
    <row r="14" ht="26" customHeight="1">
      <c r="A14" s="13" t="inlineStr">
        <is>
          <t>⑤ 총 노무비</t>
        </is>
      </c>
      <c r="B14" s="7" t="n"/>
      <c r="C14" s="55" t="n">
        <v>282000000</v>
      </c>
      <c r="D14" s="7" t="n"/>
      <c r="E14" s="7" t="n"/>
      <c r="F14" s="56" t="inlineStr">
        <is>
          <t>도급금액 산출내역서의 노무비 합계 (장기계속공사는 총공사 부기금액 중 노무비 합계)</t>
        </is>
      </c>
      <c r="G14" s="7" t="n"/>
      <c r="H14" s="7" t="n"/>
      <c r="I14" s="7" t="n"/>
      <c r="J14" s="7" t="n"/>
      <c r="K14" s="7" t="n"/>
      <c r="L14" s="7" t="n"/>
    </row>
    <row r="15" ht="24" customHeight="1">
      <c r="A15" s="19" t="inlineStr">
        <is>
          <t>직   접   시   공   계   획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30" customHeight="1">
      <c r="A16" s="19" t="inlineStr">
        <is>
          <t>직접시공 공종</t>
        </is>
      </c>
      <c r="B16" s="7" t="n"/>
      <c r="C16" s="7" t="n"/>
      <c r="D16" s="57" t="inlineStr">
        <is>
          <t>기능인력
투입예정 인원</t>
        </is>
      </c>
      <c r="E16" s="7" t="n"/>
      <c r="F16" s="58" t="n">
        <v>18</v>
      </c>
      <c r="G16" s="19" t="inlineStr">
        <is>
          <t>하 도 급 (예 정)  공 종</t>
        </is>
      </c>
      <c r="H16" s="7" t="n"/>
      <c r="I16" s="7" t="n"/>
      <c r="J16" s="7" t="n"/>
      <c r="K16" s="7" t="n"/>
      <c r="L16" s="7" t="n"/>
    </row>
    <row r="17" ht="22" customHeight="1">
      <c r="A17" s="19" t="inlineStr">
        <is>
          <t>⑥ 세 부 공 종</t>
        </is>
      </c>
      <c r="B17" s="7" t="n"/>
      <c r="C17" s="7" t="n"/>
      <c r="D17" s="7" t="n"/>
      <c r="E17" s="19" t="inlineStr">
        <is>
          <t>금    액</t>
        </is>
      </c>
      <c r="F17" s="7" t="n"/>
      <c r="G17" s="19" t="inlineStr">
        <is>
          <t>⑥ 세 부 공 종</t>
        </is>
      </c>
      <c r="H17" s="7" t="n"/>
      <c r="I17" s="7" t="n"/>
      <c r="J17" s="7" t="n"/>
      <c r="K17" s="19" t="inlineStr">
        <is>
          <t>금    액</t>
        </is>
      </c>
      <c r="L17" s="7" t="n"/>
    </row>
    <row r="18" ht="23" customHeight="1">
      <c r="A18" s="20" t="inlineStr">
        <is>
          <t>구조물공</t>
        </is>
      </c>
      <c r="B18" s="7" t="n"/>
      <c r="C18" s="7" t="n"/>
      <c r="D18" s="7" t="n"/>
      <c r="E18" s="59" t="n">
        <v>58000000</v>
      </c>
      <c r="F18" s="7" t="n"/>
      <c r="G18" s="20" t="inlineStr">
        <is>
          <t>토공</t>
        </is>
      </c>
      <c r="H18" s="7" t="n"/>
      <c r="I18" s="7" t="n"/>
      <c r="J18" s="7" t="n"/>
      <c r="K18" s="59" t="n">
        <v>96000000</v>
      </c>
      <c r="L18" s="7" t="n"/>
    </row>
    <row r="19" ht="23" customHeight="1">
      <c r="A19" s="20" t="inlineStr">
        <is>
          <t>배수공</t>
        </is>
      </c>
      <c r="B19" s="7" t="n"/>
      <c r="C19" s="7" t="n"/>
      <c r="D19" s="7" t="n"/>
      <c r="E19" s="59" t="n">
        <v>41500000</v>
      </c>
      <c r="F19" s="7" t="n"/>
      <c r="G19" s="20" t="inlineStr">
        <is>
          <t>포장공</t>
        </is>
      </c>
      <c r="H19" s="7" t="n"/>
      <c r="I19" s="7" t="n"/>
      <c r="J19" s="7" t="n"/>
      <c r="K19" s="59" t="n">
        <v>54000000</v>
      </c>
      <c r="L19" s="7" t="n"/>
    </row>
    <row r="20" ht="23" customHeight="1">
      <c r="A20" s="20" t="inlineStr">
        <is>
          <t>부대시설공</t>
        </is>
      </c>
      <c r="B20" s="7" t="n"/>
      <c r="C20" s="7" t="n"/>
      <c r="D20" s="7" t="n"/>
      <c r="E20" s="59" t="n">
        <v>12300000</v>
      </c>
      <c r="F20" s="7" t="n"/>
      <c r="G20" s="20" t="inlineStr">
        <is>
          <t>안전시설공</t>
        </is>
      </c>
      <c r="H20" s="7" t="n"/>
      <c r="I20" s="7" t="n"/>
      <c r="J20" s="7" t="n"/>
      <c r="K20" s="59" t="n">
        <v>12000000</v>
      </c>
      <c r="L20" s="7" t="n"/>
    </row>
    <row r="21" ht="23" customHeight="1">
      <c r="A21" s="20" t="inlineStr">
        <is>
          <t>기타</t>
        </is>
      </c>
      <c r="B21" s="7" t="n"/>
      <c r="C21" s="7" t="n"/>
      <c r="D21" s="7" t="n"/>
      <c r="E21" s="59" t="n">
        <v>8200000</v>
      </c>
      <c r="F21" s="7" t="n"/>
      <c r="G21" s="20" t="n"/>
      <c r="H21" s="7" t="n"/>
      <c r="I21" s="7" t="n"/>
      <c r="J21" s="7" t="n"/>
      <c r="K21" s="59" t="n"/>
      <c r="L21" s="7" t="n"/>
    </row>
    <row r="22" ht="23" customHeight="1">
      <c r="A22" s="20" t="n"/>
      <c r="B22" s="7" t="n"/>
      <c r="C22" s="7" t="n"/>
      <c r="D22" s="7" t="n"/>
      <c r="E22" s="59" t="n"/>
      <c r="F22" s="7" t="n"/>
      <c r="G22" s="20" t="n"/>
      <c r="H22" s="7" t="n"/>
      <c r="I22" s="7" t="n"/>
      <c r="J22" s="7" t="n"/>
      <c r="K22" s="59" t="n"/>
      <c r="L22" s="7" t="n"/>
    </row>
    <row r="23" ht="23" customHeight="1">
      <c r="A23" s="20" t="n"/>
      <c r="B23" s="7" t="n"/>
      <c r="C23" s="7" t="n"/>
      <c r="D23" s="7" t="n"/>
      <c r="E23" s="59" t="n"/>
      <c r="F23" s="7" t="n"/>
      <c r="G23" s="20" t="n"/>
      <c r="H23" s="7" t="n"/>
      <c r="I23" s="7" t="n"/>
      <c r="J23" s="7" t="n"/>
      <c r="K23" s="59" t="n"/>
      <c r="L23" s="7" t="n"/>
    </row>
    <row r="24" ht="23" customHeight="1">
      <c r="A24" s="20" t="n"/>
      <c r="B24" s="7" t="n"/>
      <c r="C24" s="7" t="n"/>
      <c r="D24" s="7" t="n"/>
      <c r="E24" s="59" t="n"/>
      <c r="F24" s="7" t="n"/>
      <c r="G24" s="20" t="n"/>
      <c r="H24" s="7" t="n"/>
      <c r="I24" s="7" t="n"/>
      <c r="J24" s="7" t="n"/>
      <c r="K24" s="59" t="n"/>
      <c r="L24" s="7" t="n"/>
    </row>
    <row r="25" ht="23" customHeight="1">
      <c r="A25" s="20" t="n"/>
      <c r="B25" s="7" t="n"/>
      <c r="C25" s="7" t="n"/>
      <c r="D25" s="7" t="n"/>
      <c r="E25" s="59" t="n"/>
      <c r="F25" s="7" t="n"/>
      <c r="G25" s="20" t="n"/>
      <c r="H25" s="7" t="n"/>
      <c r="I25" s="7" t="n"/>
      <c r="J25" s="7" t="n"/>
      <c r="K25" s="59" t="n"/>
      <c r="L25" s="7" t="n"/>
    </row>
    <row r="26" ht="23" customHeight="1">
      <c r="A26" s="20" t="n"/>
      <c r="B26" s="7" t="n"/>
      <c r="C26" s="7" t="n"/>
      <c r="D26" s="7" t="n"/>
      <c r="E26" s="59" t="n"/>
      <c r="F26" s="7" t="n"/>
      <c r="G26" s="20" t="n"/>
      <c r="H26" s="7" t="n"/>
      <c r="I26" s="7" t="n"/>
      <c r="J26" s="7" t="n"/>
      <c r="K26" s="59" t="n"/>
      <c r="L26" s="7" t="n"/>
    </row>
    <row r="27" ht="34" customHeight="1">
      <c r="A27" s="60" t="inlineStr">
        <is>
          <t>⑦ 직접시공 금액 합계
(직접시공 노무비)</t>
        </is>
      </c>
      <c r="B27" s="7" t="n"/>
      <c r="C27" s="7" t="n"/>
      <c r="D27" s="7" t="n"/>
      <c r="E27" s="61">
        <f>IF(SUM(E18:E26)=0,"",SUM(E18:E26))</f>
        <v/>
      </c>
      <c r="F27" s="7" t="n"/>
      <c r="G27" s="60" t="inlineStr">
        <is>
          <t>⑧ 하도급(예정)
총 노무비</t>
        </is>
      </c>
      <c r="H27" s="7" t="n"/>
      <c r="I27" s="7" t="n"/>
      <c r="J27" s="7" t="n"/>
      <c r="K27" s="61">
        <f>IF(SUM(K18:K26)=0,"",SUM(K18:K26))</f>
        <v/>
      </c>
      <c r="L27" s="7" t="n"/>
    </row>
    <row r="28" ht="24" customHeight="1">
      <c r="A28" s="60" t="inlineStr">
        <is>
          <t>⑦ + ⑧</t>
        </is>
      </c>
      <c r="B28" s="7" t="n"/>
      <c r="C28" s="7" t="n"/>
      <c r="D28" s="7" t="n"/>
      <c r="E28" s="62">
        <f>IF(AND(N(E27)=0,N(K27)=0),"",N(E27)+N(K27))</f>
        <v/>
      </c>
      <c r="F28" s="7" t="n"/>
      <c r="G28" s="63" t="inlineStr">
        <is>
          <t>⑤ 총 노무비와 차이 (⑦ + ⑧ − ⑤)</t>
        </is>
      </c>
      <c r="H28" s="7" t="n"/>
      <c r="I28" s="7" t="n"/>
      <c r="J28" s="7" t="n"/>
      <c r="K28" s="64">
        <f>IF(OR(E28="",N(C14)=0),"",E28-C14)</f>
        <v/>
      </c>
      <c r="L28" s="7" t="n"/>
    </row>
    <row r="29" ht="17" customHeight="1">
      <c r="A29" s="65">
        <f>IF(K28="","",IF(ROUND(K28,0)=0,"✔ ⑦ + ⑧ 이 ⑤ 총 노무비와 같습니다 (기재요령 4).","⚠ ⑦ + ⑧ 이 ⑤ 총 노무비와 다릅니다 — 세부공종 금액이나 ⑤ 를 다시 보세요 (기재요령 4: 같아야 함)."))</f>
        <v/>
      </c>
    </row>
    <row r="30" ht="4" customHeight="1"/>
    <row r="31" ht="34" customHeight="1">
      <c r="A31" s="66" t="inlineStr">
        <is>
          <t xml:space="preserve">      「건설산업기본법」 제28조의2제2항, 같은 법 시행령 제30조의2제4항 및 같은 법 시행규칙 제25조의5제1항에 따라 건설공사의 직접시공계획을 통보합니다.</t>
        </is>
      </c>
    </row>
    <row r="32" ht="24" customHeight="1">
      <c r="A32" s="15" t="inlineStr"/>
      <c r="G32" s="67">
        <f>IF(N('예시-기본입력'!G14)=0,"          년        월        일",'예시-기본입력'!G14)</f>
        <v/>
      </c>
    </row>
    <row r="33" ht="26" customHeight="1">
      <c r="A33" s="15" t="inlineStr"/>
      <c r="F33" s="68" t="inlineStr">
        <is>
          <t>수 급 인</t>
        </is>
      </c>
      <c r="H33" s="26">
        <f>IF('예시-기본입력'!D18="","",'예시-기본입력'!D18)</f>
        <v/>
      </c>
      <c r="K33" s="69" t="inlineStr">
        <is>
          <t>(서명 또는 인)</t>
        </is>
      </c>
    </row>
    <row r="34" ht="30" customHeight="1">
      <c r="A34" s="15" t="inlineStr"/>
      <c r="B34" s="70">
        <f>IF('예시-기본입력'!D8="","",'예시-기본입력'!D8)</f>
        <v/>
      </c>
      <c r="G34" s="71" t="inlineStr">
        <is>
          <t xml:space="preserve">  귀하</t>
        </is>
      </c>
    </row>
    <row r="35" ht="4" customHeight="1"/>
    <row r="36" ht="22" customHeight="1">
      <c r="A36" s="13" t="inlineStr">
        <is>
          <t>첨 부 서 류</t>
        </is>
      </c>
      <c r="B36" s="7" t="n"/>
      <c r="C36" s="72" t="inlineStr">
        <is>
          <t>1. 직접 시공 및 하도급할 공사량ㆍ공사단가 및 공사금액(노무비를 포함합니다)이 분명하게 적힌 공사내역서</t>
        </is>
      </c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20" customHeight="1">
      <c r="A37" s="7" t="n"/>
      <c r="B37" s="7" t="n"/>
      <c r="C37" s="72" t="inlineStr">
        <is>
          <t>2. 예정공정표</t>
        </is>
      </c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9" ht="34" customHeight="1">
      <c r="A39" s="17" t="inlineStr">
        <is>
          <t>이 시트는 작성 예시입니다(가상의 공사 · 금액). ⑦ 120,000,000 + ⑧ 162,000,000 = ⑤ 282,000,000.</t>
        </is>
      </c>
    </row>
  </sheetData>
  <mergeCells count="108">
    <mergeCell ref="K24:L24"/>
    <mergeCell ref="A20:D20"/>
    <mergeCell ref="K33:L33"/>
    <mergeCell ref="E23:F23"/>
    <mergeCell ref="E8:F8"/>
    <mergeCell ref="H9:I9"/>
    <mergeCell ref="K26:L26"/>
    <mergeCell ref="A32:F32"/>
    <mergeCell ref="A24:D24"/>
    <mergeCell ref="G32:L32"/>
    <mergeCell ref="B34:F34"/>
    <mergeCell ref="E27:F27"/>
    <mergeCell ref="G18:J18"/>
    <mergeCell ref="A27:D27"/>
    <mergeCell ref="E7:I7"/>
    <mergeCell ref="A3:J3"/>
    <mergeCell ref="K28:L28"/>
    <mergeCell ref="E22:F22"/>
    <mergeCell ref="C12:L12"/>
    <mergeCell ref="I13:J13"/>
    <mergeCell ref="K13:L13"/>
    <mergeCell ref="A17:D17"/>
    <mergeCell ref="A22:D22"/>
    <mergeCell ref="A11:B11"/>
    <mergeCell ref="C5:D5"/>
    <mergeCell ref="G20:J20"/>
    <mergeCell ref="E5:F5"/>
    <mergeCell ref="A19:D19"/>
    <mergeCell ref="G34:L34"/>
    <mergeCell ref="A28:D28"/>
    <mergeCell ref="K21:L21"/>
    <mergeCell ref="G22:J22"/>
    <mergeCell ref="F33:G33"/>
    <mergeCell ref="E10:L10"/>
    <mergeCell ref="G21:J21"/>
    <mergeCell ref="H33:J33"/>
    <mergeCell ref="G23:J23"/>
    <mergeCell ref="K27:L27"/>
    <mergeCell ref="A31:L31"/>
    <mergeCell ref="E26:F26"/>
    <mergeCell ref="C8:D8"/>
    <mergeCell ref="K17:L17"/>
    <mergeCell ref="E25:F25"/>
    <mergeCell ref="A26:D26"/>
    <mergeCell ref="K19:L19"/>
    <mergeCell ref="G24:J24"/>
    <mergeCell ref="E18:F18"/>
    <mergeCell ref="A16:C16"/>
    <mergeCell ref="C11:L11"/>
    <mergeCell ref="K3:L3"/>
    <mergeCell ref="C36:L36"/>
    <mergeCell ref="K25:L25"/>
    <mergeCell ref="G26:J26"/>
    <mergeCell ref="K5:L5"/>
    <mergeCell ref="E9:G9"/>
    <mergeCell ref="G25:J25"/>
    <mergeCell ref="A2:L2"/>
    <mergeCell ref="C37:L37"/>
    <mergeCell ref="F14:L14"/>
    <mergeCell ref="E20:F20"/>
    <mergeCell ref="E13:F13"/>
    <mergeCell ref="G13:H13"/>
    <mergeCell ref="C6:L6"/>
    <mergeCell ref="A12:B12"/>
    <mergeCell ref="A29:L29"/>
    <mergeCell ref="C4:L4"/>
    <mergeCell ref="A5:B5"/>
    <mergeCell ref="A14:B14"/>
    <mergeCell ref="K23:L23"/>
    <mergeCell ref="A4:B4"/>
    <mergeCell ref="K7:L7"/>
    <mergeCell ref="C14:E14"/>
    <mergeCell ref="A15:L15"/>
    <mergeCell ref="C7:D7"/>
    <mergeCell ref="A7:B8"/>
    <mergeCell ref="A1:F1"/>
    <mergeCell ref="A21:D21"/>
    <mergeCell ref="J9:L9"/>
    <mergeCell ref="K18:L18"/>
    <mergeCell ref="H8:L8"/>
    <mergeCell ref="A23:D23"/>
    <mergeCell ref="E24:F24"/>
    <mergeCell ref="E17:F17"/>
    <mergeCell ref="A6:B6"/>
    <mergeCell ref="K20:L20"/>
    <mergeCell ref="C10:D10"/>
    <mergeCell ref="E19:F19"/>
    <mergeCell ref="E28:F28"/>
    <mergeCell ref="C9:D9"/>
    <mergeCell ref="K22:L22"/>
    <mergeCell ref="G27:J27"/>
    <mergeCell ref="A9:B10"/>
    <mergeCell ref="G1:L1"/>
    <mergeCell ref="D16:E16"/>
    <mergeCell ref="G16:L16"/>
    <mergeCell ref="G17:J17"/>
    <mergeCell ref="A33:E33"/>
    <mergeCell ref="G5:H5"/>
    <mergeCell ref="I5:J5"/>
    <mergeCell ref="A25:D25"/>
    <mergeCell ref="G19:J19"/>
    <mergeCell ref="A39:L39"/>
    <mergeCell ref="G28:J28"/>
    <mergeCell ref="A18:D18"/>
    <mergeCell ref="A36:B37"/>
    <mergeCell ref="A13:B13"/>
    <mergeCell ref="C13:D13"/>
    <mergeCell ref="E21:F21"/>
  </mergeCells>
  <conditionalFormatting sqref="A29">
    <cfRule type="expression" priority="1" dxfId="0">
      <formula>LEFT(A29,1)="⚠"</formula>
    </cfRule>
  </conditionalFormatting>
  <dataValidations count="4">
    <dataValidation sqref="C5" showDropDown="0" showInputMessage="0" showErrorMessage="0" allowBlank="1" error="목록에서 고르세요" type="list">
      <formula1>"토목,건축,산업ㆍ환경설비,조경"</formula1>
    </dataValidation>
    <dataValidation sqref="K7" showDropDown="0" showInputMessage="0" showErrorMessage="0" allowBlank="1" error="목록에서 고르세요" type="list">
      <formula1>"공공기관,민간"</formula1>
    </dataValidation>
    <dataValidation sqref="C11" showDropDown="0" showInputMessage="0" showErrorMessage="0" allowBlank="1" error="목록에서 고르세요" type="list">
      <formula1>"단독도급,공동도급(공동이행방식),공동도급(분담이행방식),공동도급(주계약자관리방식)"</formula1>
    </dataValidation>
    <dataValidation sqref="C12" showDropDown="0" showInputMessage="0" showErrorMessage="0" allowBlank="1" error="목록에서 고르세요" type="list">
      <formula1>"장기계속공사,그 밖의 건설공사"</formula1>
    </dataValidation>
  </dataValidations>
  <printOptions horizontalCentered="1"/>
  <pageMargins left="0.55" right="0.55" top="0.45" bottom="0.45" header="0.2" footer="0.2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12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29" t="inlineStr">
        <is>
          <t xml:space="preserve">작성 예시 (가상의 현장)  </t>
        </is>
      </c>
    </row>
    <row r="2" ht="30" customHeight="1">
      <c r="A2" s="79" t="inlineStr">
        <is>
          <t>2.  산업안전보건관리비 사용계획서</t>
        </is>
      </c>
    </row>
    <row r="3" ht="34" customHeight="1">
      <c r="A3" s="86" t="inlineStr">
        <is>
          <t>2.1  산업안전보건관리비 사용계획서</t>
        </is>
      </c>
    </row>
    <row r="4" ht="26" customHeight="1">
      <c r="A4" s="6" t="inlineStr">
        <is>
          <t>건설업체명</t>
        </is>
      </c>
      <c r="B4" s="7" t="n"/>
      <c r="C4" s="87">
        <f>IF('예시-기본입력'!D18="","",'예시-기본입력'!D18)</f>
        <v/>
      </c>
      <c r="D4" s="7" t="n"/>
      <c r="E4" s="7" t="n"/>
      <c r="F4" s="7" t="n"/>
      <c r="G4" s="6" t="inlineStr">
        <is>
          <t>공  사  명</t>
        </is>
      </c>
      <c r="H4" s="7" t="n"/>
      <c r="I4" s="88">
        <f>IF('예시-기본입력'!D6="","",'예시-기본입력'!D6)</f>
        <v/>
      </c>
      <c r="J4" s="7" t="n"/>
      <c r="K4" s="7" t="n"/>
      <c r="L4" s="7" t="n"/>
    </row>
    <row r="5" ht="26" customHeight="1">
      <c r="A5" s="6" t="inlineStr">
        <is>
          <t>소  재  지</t>
        </is>
      </c>
      <c r="B5" s="7" t="n"/>
      <c r="C5" s="88">
        <f>IF('예시-기본입력'!D20="","",'예시-기본입력'!D20)</f>
        <v/>
      </c>
      <c r="D5" s="7" t="n"/>
      <c r="E5" s="7" t="n"/>
      <c r="F5" s="7" t="n"/>
      <c r="G5" s="6" t="inlineStr">
        <is>
          <t>대  표  자</t>
        </is>
      </c>
      <c r="H5" s="7" t="n"/>
      <c r="I5" s="87">
        <f>IF('예시-기본입력'!D19="","",'예시-기본입력'!D19)</f>
        <v/>
      </c>
      <c r="J5" s="7" t="n"/>
      <c r="K5" s="7" t="n"/>
      <c r="L5" s="7" t="n"/>
    </row>
    <row r="6" ht="26" customHeight="1">
      <c r="A6" s="6" t="inlineStr">
        <is>
          <t>공 사 금 액</t>
        </is>
      </c>
      <c r="B6" s="7" t="n"/>
      <c r="C6" s="89">
        <f>IF(N('예시-기본입력'!D9)=0,"",'예시-기본입력'!D9)</f>
        <v/>
      </c>
      <c r="D6" s="7" t="n"/>
      <c r="E6" s="7" t="n"/>
      <c r="F6" s="7" t="n"/>
      <c r="G6" s="6" t="inlineStr">
        <is>
          <t>공 사 기 간</t>
        </is>
      </c>
      <c r="H6" s="7" t="n"/>
      <c r="I6" s="90">
        <f>IF(OR(N('예시-기본입력'!J11)=0,N('예시-기본입력'!J12)=0),"",YEAR('예시-기본입력'!J11)&amp;". "&amp;MONTH('예시-기본입력'!J11)&amp;". "&amp;DAY('예시-기본입력'!J11)&amp;". ~ "&amp;YEAR('예시-기본입력'!J12)&amp;". "&amp;MONTH('예시-기본입력'!J12)&amp;". "&amp;DAY('예시-기본입력'!J12)&amp;".")</f>
        <v/>
      </c>
      <c r="J6" s="7" t="n"/>
      <c r="K6" s="7" t="n"/>
      <c r="L6" s="7" t="n"/>
    </row>
    <row r="7" ht="26" customHeight="1">
      <c r="A7" s="6" t="inlineStr">
        <is>
          <t>발  주  자</t>
        </is>
      </c>
      <c r="B7" s="7" t="n"/>
      <c r="C7" s="87">
        <f>IF('예시-기본입력'!D8="","",'예시-기본입력'!D8)</f>
        <v/>
      </c>
      <c r="D7" s="7" t="n"/>
      <c r="E7" s="7" t="n"/>
      <c r="F7" s="7" t="n"/>
      <c r="G7" s="6" t="inlineStr">
        <is>
          <t>누계 공정률</t>
        </is>
      </c>
      <c r="H7" s="7" t="n"/>
      <c r="I7" s="91" t="inlineStr">
        <is>
          <t>착공 전 (계획)</t>
        </is>
      </c>
      <c r="J7" s="7" t="n"/>
      <c r="K7" s="7" t="n"/>
      <c r="L7" s="7" t="n"/>
    </row>
    <row r="8" ht="30" customHeight="1">
      <c r="A8" s="11" t="inlineStr">
        <is>
          <t>계상된
안전보건관리비</t>
        </is>
      </c>
      <c r="B8" s="7" t="n"/>
      <c r="C8" s="92">
        <f>IF(N('예시-기본입력'!D33)=0,"",'예시-기본입력'!D33)</f>
        <v/>
      </c>
      <c r="D8" s="7" t="n"/>
      <c r="E8" s="7" t="n"/>
      <c r="F8" s="7" t="n"/>
      <c r="G8" s="72" t="inlineStr">
        <is>
          <t>발주자 공사내역서의 계상액 (대상액 × 요율 — 계상 기준 별표 1)</t>
        </is>
      </c>
      <c r="H8" s="7" t="n"/>
      <c r="I8" s="7" t="n"/>
      <c r="J8" s="7" t="n"/>
      <c r="K8" s="7" t="n"/>
      <c r="L8" s="7" t="n"/>
    </row>
    <row r="9" ht="4" customHeight="1"/>
    <row r="10" ht="24" customHeight="1">
      <c r="A10" s="19" t="inlineStr">
        <is>
          <t>항          목</t>
        </is>
      </c>
      <c r="B10" s="7" t="n"/>
      <c r="C10" s="7" t="n"/>
      <c r="D10" s="7" t="n"/>
      <c r="E10" s="7" t="n"/>
      <c r="F10" s="7" t="n"/>
      <c r="G10" s="19" t="inlineStr">
        <is>
          <t>사 용 계 획 금 액</t>
        </is>
      </c>
      <c r="H10" s="7" t="n"/>
      <c r="I10" s="7" t="n"/>
      <c r="J10" s="19" t="inlineStr">
        <is>
          <t>비 율 (계상액 대비)</t>
        </is>
      </c>
      <c r="K10" s="7" t="n"/>
      <c r="L10" s="7" t="n"/>
    </row>
    <row r="11" ht="24" customHeight="1">
      <c r="A11" s="93" t="inlineStr">
        <is>
          <t>1. 안전관리자 · 보건관리자의 임금 등</t>
        </is>
      </c>
      <c r="B11" s="7" t="n"/>
      <c r="C11" s="7" t="n"/>
      <c r="D11" s="7" t="n"/>
      <c r="E11" s="7" t="n"/>
      <c r="F11" s="7" t="n"/>
      <c r="G11" s="62">
        <f>IF(N(K40)=0,"",K40)</f>
        <v/>
      </c>
      <c r="H11" s="7" t="n"/>
      <c r="I11" s="7" t="n"/>
      <c r="J11" s="94">
        <f>IF(OR(G11="",N(C8)=0),"",G11/C8)</f>
        <v/>
      </c>
      <c r="K11" s="7" t="n"/>
      <c r="L11" s="7" t="n"/>
    </row>
    <row r="12" ht="24" customHeight="1">
      <c r="A12" s="93" t="inlineStr">
        <is>
          <t>2. 안전시설비 등</t>
        </is>
      </c>
      <c r="B12" s="7" t="n"/>
      <c r="C12" s="7" t="n"/>
      <c r="D12" s="7" t="n"/>
      <c r="E12" s="7" t="n"/>
      <c r="F12" s="7" t="n"/>
      <c r="G12" s="62">
        <f>IF(N(K51)+N(K57)=0,"",N(K51)+N(K57))</f>
        <v/>
      </c>
      <c r="H12" s="7" t="n"/>
      <c r="I12" s="7" t="n"/>
      <c r="J12" s="94">
        <f>IF(OR(G12="",N(C8)=0),"",G12/C8)</f>
        <v/>
      </c>
      <c r="K12" s="7" t="n"/>
      <c r="L12" s="7" t="n"/>
    </row>
    <row r="13" ht="20" customHeight="1">
      <c r="A13" s="72" t="inlineStr">
        <is>
          <t xml:space="preserve">      (그중 스마트 안전장비 — 2 - 나)</t>
        </is>
      </c>
      <c r="B13" s="7" t="n"/>
      <c r="C13" s="7" t="n"/>
      <c r="D13" s="7" t="n"/>
      <c r="E13" s="7" t="n"/>
      <c r="F13" s="7" t="n"/>
      <c r="G13" s="95">
        <f>IF(N(K57)=0,"",K57)</f>
        <v/>
      </c>
      <c r="H13" s="7" t="n"/>
      <c r="I13" s="7" t="n"/>
      <c r="J13" s="96">
        <f>IF(OR(G13="",N(C8)=0),"",G13/C8)</f>
        <v/>
      </c>
      <c r="K13" s="7" t="n"/>
      <c r="L13" s="7" t="n"/>
    </row>
    <row r="14" ht="24" customHeight="1">
      <c r="A14" s="93" t="inlineStr">
        <is>
          <t>3. 보호구 등</t>
        </is>
      </c>
      <c r="B14" s="7" t="n"/>
      <c r="C14" s="7" t="n"/>
      <c r="D14" s="7" t="n"/>
      <c r="E14" s="7" t="n"/>
      <c r="F14" s="7" t="n"/>
      <c r="G14" s="62">
        <f>IF(N(K72)=0,"",K72)</f>
        <v/>
      </c>
      <c r="H14" s="7" t="n"/>
      <c r="I14" s="7" t="n"/>
      <c r="J14" s="94">
        <f>IF(OR(G14="",N(C8)=0),"",G14/C8)</f>
        <v/>
      </c>
      <c r="K14" s="7" t="n"/>
      <c r="L14" s="7" t="n"/>
    </row>
    <row r="15" ht="24" customHeight="1">
      <c r="A15" s="93" t="inlineStr">
        <is>
          <t>4. 안전보건진단비 등</t>
        </is>
      </c>
      <c r="B15" s="7" t="n"/>
      <c r="C15" s="7" t="n"/>
      <c r="D15" s="7" t="n"/>
      <c r="E15" s="7" t="n"/>
      <c r="F15" s="7" t="n"/>
      <c r="G15" s="62">
        <f>IF(N(K81)=0,"",K81)</f>
        <v/>
      </c>
      <c r="H15" s="7" t="n"/>
      <c r="I15" s="7" t="n"/>
      <c r="J15" s="94">
        <f>IF(OR(G15="",N(C8)=0),"",G15/C8)</f>
        <v/>
      </c>
      <c r="K15" s="7" t="n"/>
      <c r="L15" s="7" t="n"/>
    </row>
    <row r="16" ht="24" customHeight="1">
      <c r="A16" s="93" t="inlineStr">
        <is>
          <t>5. 안전보건교육비 등</t>
        </is>
      </c>
      <c r="B16" s="7" t="n"/>
      <c r="C16" s="7" t="n"/>
      <c r="D16" s="7" t="n"/>
      <c r="E16" s="7" t="n"/>
      <c r="F16" s="7" t="n"/>
      <c r="G16" s="62">
        <f>IF(N(K92)=0,"",K92)</f>
        <v/>
      </c>
      <c r="H16" s="7" t="n"/>
      <c r="I16" s="7" t="n"/>
      <c r="J16" s="94">
        <f>IF(OR(G16="",N(C8)=0),"",G16/C8)</f>
        <v/>
      </c>
      <c r="K16" s="7" t="n"/>
      <c r="L16" s="7" t="n"/>
    </row>
    <row r="17" ht="24" customHeight="1">
      <c r="A17" s="93" t="inlineStr">
        <is>
          <t>6. 근로자 건강장해예방비 등</t>
        </is>
      </c>
      <c r="B17" s="7" t="n"/>
      <c r="C17" s="7" t="n"/>
      <c r="D17" s="7" t="n"/>
      <c r="E17" s="7" t="n"/>
      <c r="F17" s="7" t="n"/>
      <c r="G17" s="62">
        <f>IF(N(K103)=0,"",K103)</f>
        <v/>
      </c>
      <c r="H17" s="7" t="n"/>
      <c r="I17" s="7" t="n"/>
      <c r="J17" s="94">
        <f>IF(OR(G17="",N(C8)=0),"",G17/C8)</f>
        <v/>
      </c>
      <c r="K17" s="7" t="n"/>
      <c r="L17" s="7" t="n"/>
    </row>
    <row r="18" ht="24" customHeight="1">
      <c r="A18" s="93" t="inlineStr">
        <is>
          <t>7. 건설재해예방전문지도기관 지도 대가</t>
        </is>
      </c>
      <c r="B18" s="7" t="n"/>
      <c r="C18" s="7" t="n"/>
      <c r="D18" s="7" t="n"/>
      <c r="E18" s="7" t="n"/>
      <c r="F18" s="7" t="n"/>
      <c r="G18" s="62">
        <f>IF(N(K109)=0,"",K109)</f>
        <v/>
      </c>
      <c r="H18" s="7" t="n"/>
      <c r="I18" s="7" t="n"/>
      <c r="J18" s="94">
        <f>IF(OR(G18="",N(C8)=0),"",G18/C8)</f>
        <v/>
      </c>
      <c r="K18" s="7" t="n"/>
      <c r="L18" s="7" t="n"/>
    </row>
    <row r="19" ht="24" customHeight="1">
      <c r="A19" s="93" t="inlineStr">
        <is>
          <t>8. 본사 전담조직 근로자 임금 등</t>
        </is>
      </c>
      <c r="B19" s="7" t="n"/>
      <c r="C19" s="7" t="n"/>
      <c r="D19" s="7" t="n"/>
      <c r="E19" s="7" t="n"/>
      <c r="F19" s="7" t="n"/>
      <c r="G19" s="62">
        <f>IF(N(K115)=0,"",K115)</f>
        <v/>
      </c>
      <c r="H19" s="7" t="n"/>
      <c r="I19" s="7" t="n"/>
      <c r="J19" s="94">
        <f>IF(OR(G19="",N(C8)=0),"",G19/C8)</f>
        <v/>
      </c>
      <c r="K19" s="7" t="n"/>
      <c r="L19" s="7" t="n"/>
    </row>
    <row r="20" ht="24" customHeight="1">
      <c r="A20" s="93" t="inlineStr">
        <is>
          <t>9. 위험성평가 등에 따른 개선비</t>
        </is>
      </c>
      <c r="B20" s="7" t="n"/>
      <c r="C20" s="7" t="n"/>
      <c r="D20" s="7" t="n"/>
      <c r="E20" s="7" t="n"/>
      <c r="F20" s="7" t="n"/>
      <c r="G20" s="62">
        <f>IF(N(K121)=0,"",K121)</f>
        <v/>
      </c>
      <c r="H20" s="7" t="n"/>
      <c r="I20" s="7" t="n"/>
      <c r="J20" s="94">
        <f>IF(OR(G20="",N(C8)=0),"",G20/C8)</f>
        <v/>
      </c>
      <c r="K20" s="7" t="n"/>
      <c r="L20" s="7" t="n"/>
    </row>
    <row r="21" ht="26" customHeight="1">
      <c r="A21" s="97" t="inlineStr">
        <is>
          <t>계</t>
        </is>
      </c>
      <c r="B21" s="7" t="n"/>
      <c r="C21" s="7" t="n"/>
      <c r="D21" s="7" t="n"/>
      <c r="E21" s="7" t="n"/>
      <c r="F21" s="7" t="n"/>
      <c r="G21" s="61">
        <f>IF((N(G11)+N(G12)+N(G14)+N(G15)+N(G16)+N(G17)+N(G18)+N(G19)+N(G20))=0,"",N(G11)+N(G12)+N(G14)+N(G15)+N(G16)+N(G17)+N(G18)+N(G19)+N(G20))</f>
        <v/>
      </c>
      <c r="H21" s="7" t="n"/>
      <c r="I21" s="7" t="n"/>
      <c r="J21" s="98">
        <f>IF(OR(G21="",N(C8)=0),"",G21/C8)</f>
        <v/>
      </c>
      <c r="K21" s="7" t="n"/>
      <c r="L21" s="7" t="n"/>
    </row>
    <row r="22" ht="17" customHeight="1">
      <c r="A22" s="65">
        <f>IF(OR(G21="",N(C8)=0),"",IF(G21&gt;=C8,"✔ 사용계획 합계가 계상액 이상입니다 (실행예산은 계상된 총액 이상 편성 — 제10조제1항).","⚠ 사용계획 합계가 계상액보다 적습니다 — 실행예산은 계상된 산업안전보건관리비 총액 이상으로 편성해야 합니다(제10조제1항)."))</f>
        <v/>
      </c>
    </row>
    <row r="23" ht="6" customHeight="1"/>
    <row r="24" ht="24" customHeight="1">
      <c r="A24" s="19" t="inlineStr">
        <is>
          <t>한도가 있는 항목 (제7조)</t>
        </is>
      </c>
      <c r="B24" s="7" t="n"/>
      <c r="C24" s="7" t="n"/>
      <c r="D24" s="7" t="n"/>
      <c r="E24" s="19" t="inlineStr">
        <is>
          <t>한 도 율</t>
        </is>
      </c>
      <c r="F24" s="7" t="n"/>
      <c r="G24" s="19" t="inlineStr">
        <is>
          <t>한도 금액</t>
        </is>
      </c>
      <c r="H24" s="7" t="n"/>
      <c r="I24" s="19" t="inlineStr">
        <is>
          <t>계획 금액</t>
        </is>
      </c>
      <c r="J24" s="7" t="n"/>
      <c r="K24" s="19" t="inlineStr">
        <is>
          <t>판  정</t>
        </is>
      </c>
      <c r="L24" s="7" t="n"/>
    </row>
    <row r="25" ht="24" customHeight="1">
      <c r="A25" s="72" t="inlineStr">
        <is>
          <t>스마트 안전장비 (2 - 나) — 총액의 10분의 2</t>
        </is>
      </c>
      <c r="B25" s="7" t="n"/>
      <c r="C25" s="7" t="n"/>
      <c r="D25" s="7" t="n"/>
      <c r="E25" s="99" t="n">
        <v>0.2</v>
      </c>
      <c r="F25" s="7" t="n"/>
      <c r="G25" s="62">
        <f>IF(N(C8)=0,"",C8*E25)</f>
        <v/>
      </c>
      <c r="H25" s="7" t="n"/>
      <c r="I25" s="62">
        <f>IF(N(K57)=0,"",K57)</f>
        <v/>
      </c>
      <c r="J25" s="7" t="n"/>
      <c r="K25" s="100">
        <f>IF(OR(N(C8)=0,N(I25)=0),"",IF(I25&lt;=G25,"✔ 한도 안","⚠ 한도 초과"))</f>
        <v/>
      </c>
      <c r="L25" s="7" t="n"/>
    </row>
    <row r="26" ht="24" customHeight="1">
      <c r="A26" s="72" t="inlineStr">
        <is>
          <t>본사 전담조직 (8) — 총액의 20분의 1</t>
        </is>
      </c>
      <c r="B26" s="7" t="n"/>
      <c r="C26" s="7" t="n"/>
      <c r="D26" s="7" t="n"/>
      <c r="E26" s="99" t="n">
        <v>0.05</v>
      </c>
      <c r="F26" s="7" t="n"/>
      <c r="G26" s="62">
        <f>IF(N(C8)=0,"",C8*E26)</f>
        <v/>
      </c>
      <c r="H26" s="7" t="n"/>
      <c r="I26" s="62">
        <f>IF(N(K115)=0,"",K115)</f>
        <v/>
      </c>
      <c r="J26" s="7" t="n"/>
      <c r="K26" s="100">
        <f>IF(OR(N(C8)=0,N(I26)=0),"",IF(I26&lt;=G26,"✔ 한도 안","⚠ 한도 초과"))</f>
        <v/>
      </c>
      <c r="L26" s="7" t="n"/>
    </row>
    <row r="27" ht="24" customHeight="1">
      <c r="A27" s="72" t="inlineStr">
        <is>
          <t>위험성평가 개선 (9) — 총액의 100분의 15</t>
        </is>
      </c>
      <c r="B27" s="7" t="n"/>
      <c r="C27" s="7" t="n"/>
      <c r="D27" s="7" t="n"/>
      <c r="E27" s="99" t="n">
        <v>0.15</v>
      </c>
      <c r="F27" s="7" t="n"/>
      <c r="G27" s="62">
        <f>IF(N(C8)=0,"",C8*E27)</f>
        <v/>
      </c>
      <c r="H27" s="7" t="n"/>
      <c r="I27" s="62">
        <f>IF(N(K121)=0,"",K121)</f>
        <v/>
      </c>
      <c r="J27" s="7" t="n"/>
      <c r="K27" s="100">
        <f>IF(OR(N(C8)=0,N(I27)=0),"",IF(I27&lt;=G27,"✔ 한도 안","⚠ 한도 초과"))</f>
        <v/>
      </c>
      <c r="L27" s="7" t="n"/>
    </row>
    <row r="28" ht="6" customHeight="1"/>
    <row r="29" ht="26" customHeight="1">
      <c r="A29" s="101" t="inlineStr">
        <is>
          <t xml:space="preserve">      「건설업 산업안전보건관리비 계상 및 사용기준」에 따라 위와 같이 산업안전보건관리비 사용계획서를 작성하였습니다.</t>
        </is>
      </c>
    </row>
    <row r="30" ht="26" customHeight="1">
      <c r="A30" s="102">
        <f>IF(N('예시-기본입력'!G14)=0,"20      년      월      일",'예시-기본입력'!G14)</f>
        <v/>
      </c>
    </row>
    <row r="31" ht="28" customHeight="1">
      <c r="A31" s="15" t="inlineStr"/>
      <c r="C31" s="103" t="inlineStr">
        <is>
          <t>작성자 직책 : 안전보건총괄책임자</t>
        </is>
      </c>
      <c r="G31" s="104" t="inlineStr">
        <is>
          <t>성 명</t>
        </is>
      </c>
      <c r="H31" s="26">
        <f>IF('예시-기본입력'!D25="","",'예시-기본입력'!D25)</f>
        <v/>
      </c>
      <c r="K31" s="105" t="inlineStr">
        <is>
          <t>(서명 또는 인)</t>
        </is>
      </c>
    </row>
    <row r="32" ht="28" customHeight="1">
      <c r="A32" s="106" t="inlineStr">
        <is>
          <t>2.2  항목별 세부 사용계획</t>
        </is>
      </c>
    </row>
    <row r="33" ht="22" customHeight="1">
      <c r="A33" s="107" t="inlineStr">
        <is>
          <t>2.2.1  안전관리자 · 보건관리자의 임금 등 (제7조제1항제1호)</t>
        </is>
      </c>
    </row>
    <row r="34" ht="22" customHeight="1">
      <c r="A34" s="19" t="inlineStr">
        <is>
          <t>내        역</t>
        </is>
      </c>
      <c r="B34" s="7" t="n"/>
      <c r="C34" s="7" t="n"/>
      <c r="D34" s="7" t="n"/>
      <c r="E34" s="19" t="inlineStr">
        <is>
          <t>규   격</t>
        </is>
      </c>
      <c r="F34" s="7" t="n"/>
      <c r="G34" s="19" t="inlineStr">
        <is>
          <t>수 량</t>
        </is>
      </c>
      <c r="H34" s="19" t="inlineStr">
        <is>
          <t>단 위</t>
        </is>
      </c>
      <c r="I34" s="19" t="inlineStr">
        <is>
          <t>단   가</t>
        </is>
      </c>
      <c r="J34" s="7" t="n"/>
      <c r="K34" s="19" t="inlineStr">
        <is>
          <t>금   액</t>
        </is>
      </c>
      <c r="L34" s="7" t="n"/>
    </row>
    <row r="35" ht="22" customHeight="1">
      <c r="A35" s="108" t="inlineStr">
        <is>
          <t>전담 안전관리자 · 보건관리자 임금 · 출장비</t>
        </is>
      </c>
      <c r="B35" s="7" t="n"/>
      <c r="C35" s="7" t="n"/>
      <c r="D35" s="7" t="n"/>
      <c r="E35" s="108" t="n"/>
      <c r="F35" s="7" t="n"/>
      <c r="G35" s="109" t="n"/>
      <c r="H35" s="110" t="n"/>
      <c r="I35" s="111" t="n"/>
      <c r="J35" s="7" t="n"/>
      <c r="K35" s="95">
        <f>IF(OR(N(G35)=0,N(I35)=0),"",ROUND(G35*I35,0))</f>
        <v/>
      </c>
      <c r="L35" s="7" t="n"/>
    </row>
    <row r="36" ht="22" customHeight="1">
      <c r="A36" s="108" t="inlineStr">
        <is>
          <t>겸직 안전관리자 · 보건관리자 임금 · 출장비(2분의 1)</t>
        </is>
      </c>
      <c r="B36" s="7" t="n"/>
      <c r="C36" s="7" t="n"/>
      <c r="D36" s="7" t="n"/>
      <c r="E36" s="108" t="n"/>
      <c r="F36" s="7" t="n"/>
      <c r="G36" s="109" t="n"/>
      <c r="H36" s="110" t="n"/>
      <c r="I36" s="111" t="n"/>
      <c r="J36" s="7" t="n"/>
      <c r="K36" s="95">
        <f>IF(OR(N(G36)=0,N(I36)=0),"",ROUND(G36*I36,0))</f>
        <v/>
      </c>
      <c r="L36" s="7" t="n"/>
    </row>
    <row r="37" ht="22" customHeight="1">
      <c r="A37" s="108" t="inlineStr">
        <is>
          <t>재해예방 전담 신호수 임금</t>
        </is>
      </c>
      <c r="B37" s="7" t="n"/>
      <c r="C37" s="7" t="n"/>
      <c r="D37" s="7" t="n"/>
      <c r="E37" s="108" t="n"/>
      <c r="F37" s="7" t="n"/>
      <c r="G37" s="109" t="n">
        <v>40</v>
      </c>
      <c r="H37" s="110" t="inlineStr">
        <is>
          <t>인·일</t>
        </is>
      </c>
      <c r="I37" s="111" t="n">
        <v>150000</v>
      </c>
      <c r="J37" s="7" t="n"/>
      <c r="K37" s="95">
        <f>IF(OR(N(G37)=0,N(I37)=0),"",ROUND(G37*I37,0))</f>
        <v/>
      </c>
      <c r="L37" s="7" t="n"/>
    </row>
    <row r="38" ht="22" customHeight="1">
      <c r="A38" s="108" t="inlineStr">
        <is>
          <t>관리감독자 업무수당</t>
        </is>
      </c>
      <c r="B38" s="7" t="n"/>
      <c r="C38" s="7" t="n"/>
      <c r="D38" s="7" t="n"/>
      <c r="E38" s="108" t="inlineStr">
        <is>
          <t>별표 1의2 작업</t>
        </is>
      </c>
      <c r="F38" s="7" t="n"/>
      <c r="G38" s="109" t="n">
        <v>15</v>
      </c>
      <c r="H38" s="110" t="inlineStr">
        <is>
          <t>인·월</t>
        </is>
      </c>
      <c r="I38" s="111" t="n">
        <v>200000</v>
      </c>
      <c r="J38" s="7" t="n"/>
      <c r="K38" s="95">
        <f>IF(OR(N(G38)=0,N(I38)=0),"",ROUND(G38*I38,0))</f>
        <v/>
      </c>
      <c r="L38" s="7" t="n"/>
    </row>
    <row r="39" ht="22" customHeight="1">
      <c r="A39" s="108" t="n"/>
      <c r="B39" s="7" t="n"/>
      <c r="C39" s="7" t="n"/>
      <c r="D39" s="7" t="n"/>
      <c r="E39" s="108" t="n"/>
      <c r="F39" s="7" t="n"/>
      <c r="G39" s="109" t="n"/>
      <c r="H39" s="110" t="n"/>
      <c r="I39" s="111" t="n"/>
      <c r="J39" s="7" t="n"/>
      <c r="K39" s="95">
        <f>IF(OR(N(G39)=0,N(I39)=0),"",ROUND(G39*I39,0))</f>
        <v/>
      </c>
      <c r="L39" s="7" t="n"/>
    </row>
    <row r="40" ht="22" customHeight="1">
      <c r="A40" s="97" t="inlineStr">
        <is>
          <t>소        계</t>
        </is>
      </c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112">
        <f>IF(SUM(K35:K39)=0,"",SUM(K35:K39))</f>
        <v/>
      </c>
      <c r="L40" s="7" t="n"/>
    </row>
    <row r="41" ht="4" customHeight="1"/>
    <row r="42" ht="22" customHeight="1">
      <c r="A42" s="107" t="inlineStr">
        <is>
          <t>2.2.2  안전시설비 등 — 가 · 다 (안전시설 · 화재 위험작업용 소화기)</t>
        </is>
      </c>
    </row>
    <row r="43" ht="22" customHeight="1">
      <c r="A43" s="19" t="inlineStr">
        <is>
          <t>내        역</t>
        </is>
      </c>
      <c r="B43" s="7" t="n"/>
      <c r="C43" s="7" t="n"/>
      <c r="D43" s="7" t="n"/>
      <c r="E43" s="19" t="inlineStr">
        <is>
          <t>규   격</t>
        </is>
      </c>
      <c r="F43" s="7" t="n"/>
      <c r="G43" s="19" t="inlineStr">
        <is>
          <t>수 량</t>
        </is>
      </c>
      <c r="H43" s="19" t="inlineStr">
        <is>
          <t>단 위</t>
        </is>
      </c>
      <c r="I43" s="19" t="inlineStr">
        <is>
          <t>단   가</t>
        </is>
      </c>
      <c r="J43" s="7" t="n"/>
      <c r="K43" s="19" t="inlineStr">
        <is>
          <t>금   액</t>
        </is>
      </c>
      <c r="L43" s="7" t="n"/>
    </row>
    <row r="44" ht="22" customHeight="1">
      <c r="A44" s="108" t="inlineStr">
        <is>
          <t>안전난간</t>
        </is>
      </c>
      <c r="B44" s="7" t="n"/>
      <c r="C44" s="7" t="n"/>
      <c r="D44" s="7" t="n"/>
      <c r="E44" s="108" t="inlineStr">
        <is>
          <t>H=1.2m</t>
        </is>
      </c>
      <c r="F44" s="7" t="n"/>
      <c r="G44" s="109" t="n">
        <v>240</v>
      </c>
      <c r="H44" s="110" t="inlineStr">
        <is>
          <t>m</t>
        </is>
      </c>
      <c r="I44" s="111" t="n">
        <v>18000</v>
      </c>
      <c r="J44" s="7" t="n"/>
      <c r="K44" s="95">
        <f>IF(OR(N(G44)=0,N(I44)=0),"",ROUND(G44*I44,0))</f>
        <v/>
      </c>
      <c r="L44" s="7" t="n"/>
    </row>
    <row r="45" ht="22" customHeight="1">
      <c r="A45" s="108" t="inlineStr">
        <is>
          <t>추락방호망</t>
        </is>
      </c>
      <c r="B45" s="7" t="n"/>
      <c r="C45" s="7" t="n"/>
      <c r="D45" s="7" t="n"/>
      <c r="E45" s="108" t="inlineStr">
        <is>
          <t>10cm 그물코</t>
        </is>
      </c>
      <c r="F45" s="7" t="n"/>
      <c r="G45" s="109" t="n">
        <v>300</v>
      </c>
      <c r="H45" s="110" t="inlineStr">
        <is>
          <t>㎡</t>
        </is>
      </c>
      <c r="I45" s="111" t="n">
        <v>6500</v>
      </c>
      <c r="J45" s="7" t="n"/>
      <c r="K45" s="95">
        <f>IF(OR(N(G45)=0,N(I45)=0),"",ROUND(G45*I45,0))</f>
        <v/>
      </c>
      <c r="L45" s="7" t="n"/>
    </row>
    <row r="46" ht="22" customHeight="1">
      <c r="A46" s="108" t="inlineStr">
        <is>
          <t>안전대 부착설비(걸이 · 구명줄)</t>
        </is>
      </c>
      <c r="B46" s="7" t="n"/>
      <c r="C46" s="7" t="n"/>
      <c r="D46" s="7" t="n"/>
      <c r="E46" s="108" t="n"/>
      <c r="F46" s="7" t="n"/>
      <c r="G46" s="109" t="n"/>
      <c r="H46" s="110" t="n"/>
      <c r="I46" s="111" t="n"/>
      <c r="J46" s="7" t="n"/>
      <c r="K46" s="95">
        <f>IF(OR(N(G46)=0,N(I46)=0),"",ROUND(G46*I46,0))</f>
        <v/>
      </c>
      <c r="L46" s="7" t="n"/>
    </row>
    <row r="47" ht="22" customHeight="1">
      <c r="A47" s="108" t="inlineStr">
        <is>
          <t>개구부 덮개</t>
        </is>
      </c>
      <c r="B47" s="7" t="n"/>
      <c r="C47" s="7" t="n"/>
      <c r="D47" s="7" t="n"/>
      <c r="E47" s="108" t="n"/>
      <c r="F47" s="7" t="n"/>
      <c r="G47" s="109" t="n">
        <v>20</v>
      </c>
      <c r="H47" s="110" t="inlineStr">
        <is>
          <t>개</t>
        </is>
      </c>
      <c r="I47" s="111" t="n">
        <v>25000</v>
      </c>
      <c r="J47" s="7" t="n"/>
      <c r="K47" s="95">
        <f>IF(OR(N(G47)=0,N(I47)=0),"",ROUND(G47*I47,0))</f>
        <v/>
      </c>
      <c r="L47" s="7" t="n"/>
    </row>
    <row r="48" ht="22" customHeight="1">
      <c r="A48" s="108" t="inlineStr">
        <is>
          <t>방호장치</t>
        </is>
      </c>
      <c r="B48" s="7" t="n"/>
      <c r="C48" s="7" t="n"/>
      <c r="D48" s="7" t="n"/>
      <c r="E48" s="108" t="n"/>
      <c r="F48" s="7" t="n"/>
      <c r="G48" s="109" t="n"/>
      <c r="H48" s="110" t="n"/>
      <c r="I48" s="111" t="n"/>
      <c r="J48" s="7" t="n"/>
      <c r="K48" s="95">
        <f>IF(OR(N(G48)=0,N(I48)=0),"",ROUND(G48*I48,0))</f>
        <v/>
      </c>
      <c r="L48" s="7" t="n"/>
    </row>
    <row r="49" ht="22" customHeight="1">
      <c r="A49" s="108" t="inlineStr">
        <is>
          <t>화재 위험작업용 소화기</t>
        </is>
      </c>
      <c r="B49" s="7" t="n"/>
      <c r="C49" s="7" t="n"/>
      <c r="D49" s="7" t="n"/>
      <c r="E49" s="108" t="inlineStr">
        <is>
          <t>3.3kg</t>
        </is>
      </c>
      <c r="F49" s="7" t="n"/>
      <c r="G49" s="109" t="n">
        <v>10</v>
      </c>
      <c r="H49" s="110" t="inlineStr">
        <is>
          <t>개</t>
        </is>
      </c>
      <c r="I49" s="111" t="n">
        <v>32000</v>
      </c>
      <c r="J49" s="7" t="n"/>
      <c r="K49" s="95">
        <f>IF(OR(N(G49)=0,N(I49)=0),"",ROUND(G49*I49,0))</f>
        <v/>
      </c>
      <c r="L49" s="7" t="n"/>
    </row>
    <row r="50" ht="22" customHeight="1">
      <c r="A50" s="108" t="n"/>
      <c r="B50" s="7" t="n"/>
      <c r="C50" s="7" t="n"/>
      <c r="D50" s="7" t="n"/>
      <c r="E50" s="108" t="n"/>
      <c r="F50" s="7" t="n"/>
      <c r="G50" s="109" t="n"/>
      <c r="H50" s="110" t="n"/>
      <c r="I50" s="111" t="n"/>
      <c r="J50" s="7" t="n"/>
      <c r="K50" s="95">
        <f>IF(OR(N(G50)=0,N(I50)=0),"",ROUND(G50*I50,0))</f>
        <v/>
      </c>
      <c r="L50" s="7" t="n"/>
    </row>
    <row r="51" ht="22" customHeight="1">
      <c r="A51" s="97" t="inlineStr">
        <is>
          <t>소        계</t>
        </is>
      </c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112">
        <f>IF(SUM(K44:K50)=0,"",SUM(K44:K50))</f>
        <v/>
      </c>
      <c r="L51" s="7" t="n"/>
    </row>
    <row r="52" ht="4" customHeight="1"/>
    <row r="53" ht="22" customHeight="1">
      <c r="A53" s="107" t="inlineStr">
        <is>
          <t>2.2.2  안전시설비 등 — 나 (스마트 안전장비 · 총액의 10분의 2 이내)</t>
        </is>
      </c>
    </row>
    <row r="54" ht="22" customHeight="1">
      <c r="A54" s="19" t="inlineStr">
        <is>
          <t>내        역</t>
        </is>
      </c>
      <c r="B54" s="7" t="n"/>
      <c r="C54" s="7" t="n"/>
      <c r="D54" s="7" t="n"/>
      <c r="E54" s="19" t="inlineStr">
        <is>
          <t>규   격</t>
        </is>
      </c>
      <c r="F54" s="7" t="n"/>
      <c r="G54" s="19" t="inlineStr">
        <is>
          <t>수 량</t>
        </is>
      </c>
      <c r="H54" s="19" t="inlineStr">
        <is>
          <t>단 위</t>
        </is>
      </c>
      <c r="I54" s="19" t="inlineStr">
        <is>
          <t>단   가</t>
        </is>
      </c>
      <c r="J54" s="7" t="n"/>
      <c r="K54" s="19" t="inlineStr">
        <is>
          <t>금   액</t>
        </is>
      </c>
      <c r="L54" s="7" t="n"/>
    </row>
    <row r="55" ht="22" customHeight="1">
      <c r="A55" s="108" t="inlineStr">
        <is>
          <t>스마트 안전장비 임대</t>
        </is>
      </c>
      <c r="B55" s="7" t="n"/>
      <c r="C55" s="7" t="n"/>
      <c r="D55" s="7" t="n"/>
      <c r="E55" s="108" t="inlineStr">
        <is>
          <t>추락 감지 센서</t>
        </is>
      </c>
      <c r="F55" s="7" t="n"/>
      <c r="G55" s="109" t="n">
        <v>15</v>
      </c>
      <c r="H55" s="110" t="inlineStr">
        <is>
          <t>개월</t>
        </is>
      </c>
      <c r="I55" s="111" t="n">
        <v>180000</v>
      </c>
      <c r="J55" s="7" t="n"/>
      <c r="K55" s="95">
        <f>IF(OR(N(G55)=0,N(I55)=0),"",ROUND(G55*I55,0))</f>
        <v/>
      </c>
      <c r="L55" s="7" t="n"/>
    </row>
    <row r="56" ht="22" customHeight="1">
      <c r="A56" s="108" t="n"/>
      <c r="B56" s="7" t="n"/>
      <c r="C56" s="7" t="n"/>
      <c r="D56" s="7" t="n"/>
      <c r="E56" s="108" t="n"/>
      <c r="F56" s="7" t="n"/>
      <c r="G56" s="109" t="n"/>
      <c r="H56" s="110" t="n"/>
      <c r="I56" s="111" t="n"/>
      <c r="J56" s="7" t="n"/>
      <c r="K56" s="95">
        <f>IF(OR(N(G56)=0,N(I56)=0),"",ROUND(G56*I56,0))</f>
        <v/>
      </c>
      <c r="L56" s="7" t="n"/>
    </row>
    <row r="57" ht="22" customHeight="1">
      <c r="A57" s="97" t="inlineStr">
        <is>
          <t>소        계</t>
        </is>
      </c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112">
        <f>IF(SUM(K55:K56)=0,"",SUM(K55:K56))</f>
        <v/>
      </c>
      <c r="L57" s="7" t="n"/>
    </row>
    <row r="58" ht="4" customHeight="1"/>
    <row r="59" ht="22" customHeight="1">
      <c r="A59" s="107" t="inlineStr">
        <is>
          <t>2.2.3  보호구 등 (제7조제1항제3호)</t>
        </is>
      </c>
    </row>
    <row r="60" ht="22" customHeight="1">
      <c r="A60" s="19" t="inlineStr">
        <is>
          <t>내        역</t>
        </is>
      </c>
      <c r="B60" s="7" t="n"/>
      <c r="C60" s="7" t="n"/>
      <c r="D60" s="7" t="n"/>
      <c r="E60" s="19" t="inlineStr">
        <is>
          <t>규   격</t>
        </is>
      </c>
      <c r="F60" s="7" t="n"/>
      <c r="G60" s="19" t="inlineStr">
        <is>
          <t>수 량</t>
        </is>
      </c>
      <c r="H60" s="19" t="inlineStr">
        <is>
          <t>단 위</t>
        </is>
      </c>
      <c r="I60" s="19" t="inlineStr">
        <is>
          <t>단   가</t>
        </is>
      </c>
      <c r="J60" s="7" t="n"/>
      <c r="K60" s="19" t="inlineStr">
        <is>
          <t>금   액</t>
        </is>
      </c>
      <c r="L60" s="7" t="n"/>
    </row>
    <row r="61" ht="22" customHeight="1">
      <c r="A61" s="108" t="inlineStr">
        <is>
          <t>안전모</t>
        </is>
      </c>
      <c r="B61" s="7" t="n"/>
      <c r="C61" s="7" t="n"/>
      <c r="D61" s="7" t="n"/>
      <c r="E61" s="108" t="n"/>
      <c r="F61" s="7" t="n"/>
      <c r="G61" s="109" t="n">
        <v>60</v>
      </c>
      <c r="H61" s="110" t="inlineStr">
        <is>
          <t>개</t>
        </is>
      </c>
      <c r="I61" s="111" t="n">
        <v>8000</v>
      </c>
      <c r="J61" s="7" t="n"/>
      <c r="K61" s="95">
        <f>IF(OR(N(G61)=0,N(I61)=0),"",ROUND(G61*I61,0))</f>
        <v/>
      </c>
      <c r="L61" s="7" t="n"/>
    </row>
    <row r="62" ht="22" customHeight="1">
      <c r="A62" s="108" t="inlineStr">
        <is>
          <t>안전화</t>
        </is>
      </c>
      <c r="B62" s="7" t="n"/>
      <c r="C62" s="7" t="n"/>
      <c r="D62" s="7" t="n"/>
      <c r="E62" s="108" t="n"/>
      <c r="F62" s="7" t="n"/>
      <c r="G62" s="109" t="n">
        <v>60</v>
      </c>
      <c r="H62" s="110" t="inlineStr">
        <is>
          <t>켤레</t>
        </is>
      </c>
      <c r="I62" s="111" t="n">
        <v>37000</v>
      </c>
      <c r="J62" s="7" t="n"/>
      <c r="K62" s="95">
        <f>IF(OR(N(G62)=0,N(I62)=0),"",ROUND(G62*I62,0))</f>
        <v/>
      </c>
      <c r="L62" s="7" t="n"/>
    </row>
    <row r="63" ht="22" customHeight="1">
      <c r="A63" s="108" t="inlineStr">
        <is>
          <t>안전대</t>
        </is>
      </c>
      <c r="B63" s="7" t="n"/>
      <c r="C63" s="7" t="n"/>
      <c r="D63" s="7" t="n"/>
      <c r="E63" s="108" t="inlineStr">
        <is>
          <t>그네식</t>
        </is>
      </c>
      <c r="F63" s="7" t="n"/>
      <c r="G63" s="109" t="n">
        <v>15</v>
      </c>
      <c r="H63" s="110" t="inlineStr">
        <is>
          <t>개</t>
        </is>
      </c>
      <c r="I63" s="111" t="n">
        <v>55000</v>
      </c>
      <c r="J63" s="7" t="n"/>
      <c r="K63" s="95">
        <f>IF(OR(N(G63)=0,N(I63)=0),"",ROUND(G63*I63,0))</f>
        <v/>
      </c>
      <c r="L63" s="7" t="n"/>
    </row>
    <row r="64" ht="22" customHeight="1">
      <c r="A64" s="108" t="inlineStr">
        <is>
          <t>보안경 · 보안면</t>
        </is>
      </c>
      <c r="B64" s="7" t="n"/>
      <c r="C64" s="7" t="n"/>
      <c r="D64" s="7" t="n"/>
      <c r="E64" s="108" t="n"/>
      <c r="F64" s="7" t="n"/>
      <c r="G64" s="109" t="n">
        <v>30</v>
      </c>
      <c r="H64" s="110" t="inlineStr">
        <is>
          <t>개</t>
        </is>
      </c>
      <c r="I64" s="111" t="n">
        <v>6000</v>
      </c>
      <c r="J64" s="7" t="n"/>
      <c r="K64" s="95">
        <f>IF(OR(N(G64)=0,N(I64)=0),"",ROUND(G64*I64,0))</f>
        <v/>
      </c>
      <c r="L64" s="7" t="n"/>
    </row>
    <row r="65" ht="22" customHeight="1">
      <c r="A65" s="108" t="inlineStr">
        <is>
          <t>방진 마스크</t>
        </is>
      </c>
      <c r="B65" s="7" t="n"/>
      <c r="C65" s="7" t="n"/>
      <c r="D65" s="7" t="n"/>
      <c r="E65" s="108" t="inlineStr">
        <is>
          <t>1급</t>
        </is>
      </c>
      <c r="F65" s="7" t="n"/>
      <c r="G65" s="109" t="n">
        <v>200</v>
      </c>
      <c r="H65" s="110" t="inlineStr">
        <is>
          <t>개</t>
        </is>
      </c>
      <c r="I65" s="111" t="n">
        <v>2500</v>
      </c>
      <c r="J65" s="7" t="n"/>
      <c r="K65" s="95">
        <f>IF(OR(N(G65)=0,N(I65)=0),"",ROUND(G65*I65,0))</f>
        <v/>
      </c>
      <c r="L65" s="7" t="n"/>
    </row>
    <row r="66" ht="22" customHeight="1">
      <c r="A66" s="108" t="inlineStr">
        <is>
          <t>귀마개 · 귀덮개</t>
        </is>
      </c>
      <c r="B66" s="7" t="n"/>
      <c r="C66" s="7" t="n"/>
      <c r="D66" s="7" t="n"/>
      <c r="E66" s="108" t="n"/>
      <c r="F66" s="7" t="n"/>
      <c r="G66" s="109" t="n"/>
      <c r="H66" s="110" t="n"/>
      <c r="I66" s="111" t="n"/>
      <c r="J66" s="7" t="n"/>
      <c r="K66" s="95">
        <f>IF(OR(N(G66)=0,N(I66)=0),"",ROUND(G66*I66,0))</f>
        <v/>
      </c>
      <c r="L66" s="7" t="n"/>
    </row>
    <row r="67" ht="22" customHeight="1">
      <c r="A67" s="108" t="inlineStr">
        <is>
          <t>안전장갑(절연 · 용접용)</t>
        </is>
      </c>
      <c r="B67" s="7" t="n"/>
      <c r="C67" s="7" t="n"/>
      <c r="D67" s="7" t="n"/>
      <c r="E67" s="108" t="n"/>
      <c r="F67" s="7" t="n"/>
      <c r="G67" s="109" t="n"/>
      <c r="H67" s="110" t="n"/>
      <c r="I67" s="111" t="n"/>
      <c r="J67" s="7" t="n"/>
      <c r="K67" s="95">
        <f>IF(OR(N(G67)=0,N(I67)=0),"",ROUND(G67*I67,0))</f>
        <v/>
      </c>
      <c r="L67" s="7" t="n"/>
    </row>
    <row r="68" ht="22" customHeight="1">
      <c r="A68" s="108" t="inlineStr">
        <is>
          <t>근로자 직접 구매 보호구 보전</t>
        </is>
      </c>
      <c r="B68" s="7" t="n"/>
      <c r="C68" s="7" t="n"/>
      <c r="D68" s="7" t="n"/>
      <c r="E68" s="108" t="n"/>
      <c r="F68" s="7" t="n"/>
      <c r="G68" s="109" t="n"/>
      <c r="H68" s="110" t="n"/>
      <c r="I68" s="111" t="n"/>
      <c r="J68" s="7" t="n"/>
      <c r="K68" s="95">
        <f>IF(OR(N(G68)=0,N(I68)=0),"",ROUND(G68*I68,0))</f>
        <v/>
      </c>
      <c r="L68" s="7" t="n"/>
    </row>
    <row r="69" ht="22" customHeight="1">
      <c r="A69" s="108" t="inlineStr">
        <is>
          <t>안전관리자 등 업무용 피복 · 기기</t>
        </is>
      </c>
      <c r="B69" s="7" t="n"/>
      <c r="C69" s="7" t="n"/>
      <c r="D69" s="7" t="n"/>
      <c r="E69" s="108" t="n"/>
      <c r="F69" s="7" t="n"/>
      <c r="G69" s="109" t="n"/>
      <c r="H69" s="110" t="n"/>
      <c r="I69" s="111" t="n"/>
      <c r="J69" s="7" t="n"/>
      <c r="K69" s="95">
        <f>IF(OR(N(G69)=0,N(I69)=0),"",ROUND(G69*I69,0))</f>
        <v/>
      </c>
      <c r="L69" s="7" t="n"/>
    </row>
    <row r="70" ht="22" customHeight="1">
      <c r="A70" s="108" t="inlineStr">
        <is>
          <t>안전 · 보건관리자 현장 차량 유류비 · 수리비 · 보험료</t>
        </is>
      </c>
      <c r="B70" s="7" t="n"/>
      <c r="C70" s="7" t="n"/>
      <c r="D70" s="7" t="n"/>
      <c r="E70" s="108" t="n"/>
      <c r="F70" s="7" t="n"/>
      <c r="G70" s="109" t="n"/>
      <c r="H70" s="110" t="n"/>
      <c r="I70" s="111" t="n"/>
      <c r="J70" s="7" t="n"/>
      <c r="K70" s="95">
        <f>IF(OR(N(G70)=0,N(I70)=0),"",ROUND(G70*I70,0))</f>
        <v/>
      </c>
      <c r="L70" s="7" t="n"/>
    </row>
    <row r="71" ht="22" customHeight="1">
      <c r="A71" s="108" t="n"/>
      <c r="B71" s="7" t="n"/>
      <c r="C71" s="7" t="n"/>
      <c r="D71" s="7" t="n"/>
      <c r="E71" s="108" t="n"/>
      <c r="F71" s="7" t="n"/>
      <c r="G71" s="109" t="n"/>
      <c r="H71" s="110" t="n"/>
      <c r="I71" s="111" t="n"/>
      <c r="J71" s="7" t="n"/>
      <c r="K71" s="95">
        <f>IF(OR(N(G71)=0,N(I71)=0),"",ROUND(G71*I71,0))</f>
        <v/>
      </c>
      <c r="L71" s="7" t="n"/>
    </row>
    <row r="72" ht="22" customHeight="1">
      <c r="A72" s="97" t="inlineStr">
        <is>
          <t>소        계</t>
        </is>
      </c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112">
        <f>IF(SUM(K61:K71)=0,"",SUM(K61:K71))</f>
        <v/>
      </c>
      <c r="L72" s="7" t="n"/>
    </row>
    <row r="73" ht="4" customHeight="1"/>
    <row r="74" ht="22" customHeight="1">
      <c r="A74" s="107" t="inlineStr">
        <is>
          <t>2.2.4  안전보건진단비 등 (제7조제1항제4호)</t>
        </is>
      </c>
    </row>
    <row r="75" ht="22" customHeight="1">
      <c r="A75" s="19" t="inlineStr">
        <is>
          <t>내        역</t>
        </is>
      </c>
      <c r="B75" s="7" t="n"/>
      <c r="C75" s="7" t="n"/>
      <c r="D75" s="7" t="n"/>
      <c r="E75" s="19" t="inlineStr">
        <is>
          <t>규   격</t>
        </is>
      </c>
      <c r="F75" s="7" t="n"/>
      <c r="G75" s="19" t="inlineStr">
        <is>
          <t>수 량</t>
        </is>
      </c>
      <c r="H75" s="19" t="inlineStr">
        <is>
          <t>단 위</t>
        </is>
      </c>
      <c r="I75" s="19" t="inlineStr">
        <is>
          <t>단   가</t>
        </is>
      </c>
      <c r="J75" s="7" t="n"/>
      <c r="K75" s="19" t="inlineStr">
        <is>
          <t>금   액</t>
        </is>
      </c>
      <c r="L75" s="7" t="n"/>
    </row>
    <row r="76" ht="22" customHeight="1">
      <c r="A76" s="108" t="inlineStr">
        <is>
          <t>유해위험방지계획서 작성 등</t>
        </is>
      </c>
      <c r="B76" s="7" t="n"/>
      <c r="C76" s="7" t="n"/>
      <c r="D76" s="7" t="n"/>
      <c r="E76" s="108" t="n"/>
      <c r="F76" s="7" t="n"/>
      <c r="G76" s="109" t="n"/>
      <c r="H76" s="110" t="n"/>
      <c r="I76" s="111" t="n"/>
      <c r="J76" s="7" t="n"/>
      <c r="K76" s="95">
        <f>IF(OR(N(G76)=0,N(I76)=0),"",ROUND(G76*I76,0))</f>
        <v/>
      </c>
      <c r="L76" s="7" t="n"/>
    </row>
    <row r="77" ht="22" customHeight="1">
      <c r="A77" s="108" t="inlineStr">
        <is>
          <t>안전보건진단</t>
        </is>
      </c>
      <c r="B77" s="7" t="n"/>
      <c r="C77" s="7" t="n"/>
      <c r="D77" s="7" t="n"/>
      <c r="E77" s="108" t="n"/>
      <c r="F77" s="7" t="n"/>
      <c r="G77" s="109" t="n"/>
      <c r="H77" s="110" t="n"/>
      <c r="I77" s="111" t="n"/>
      <c r="J77" s="7" t="n"/>
      <c r="K77" s="95">
        <f>IF(OR(N(G77)=0,N(I77)=0),"",ROUND(G77*I77,0))</f>
        <v/>
      </c>
      <c r="L77" s="7" t="n"/>
    </row>
    <row r="78" ht="22" customHeight="1">
      <c r="A78" s="108" t="inlineStr">
        <is>
          <t>작업환경 측정</t>
        </is>
      </c>
      <c r="B78" s="7" t="n"/>
      <c r="C78" s="7" t="n"/>
      <c r="D78" s="7" t="n"/>
      <c r="E78" s="108" t="inlineStr">
        <is>
          <t>소음 · 분진</t>
        </is>
      </c>
      <c r="F78" s="7" t="n"/>
      <c r="G78" s="109" t="n">
        <v>1</v>
      </c>
      <c r="H78" s="110" t="inlineStr">
        <is>
          <t>식</t>
        </is>
      </c>
      <c r="I78" s="111" t="n">
        <v>600000</v>
      </c>
      <c r="J78" s="7" t="n"/>
      <c r="K78" s="95">
        <f>IF(OR(N(G78)=0,N(I78)=0),"",ROUND(G78*I78,0))</f>
        <v/>
      </c>
      <c r="L78" s="7" t="n"/>
    </row>
    <row r="79" ht="22" customHeight="1">
      <c r="A79" s="108" t="inlineStr">
        <is>
          <t>전문기관 진단 · 검사 · 지도</t>
        </is>
      </c>
      <c r="B79" s="7" t="n"/>
      <c r="C79" s="7" t="n"/>
      <c r="D79" s="7" t="n"/>
      <c r="E79" s="108" t="n"/>
      <c r="F79" s="7" t="n"/>
      <c r="G79" s="109" t="n"/>
      <c r="H79" s="110" t="n"/>
      <c r="I79" s="111" t="n"/>
      <c r="J79" s="7" t="n"/>
      <c r="K79" s="95">
        <f>IF(OR(N(G79)=0,N(I79)=0),"",ROUND(G79*I79,0))</f>
        <v/>
      </c>
      <c r="L79" s="7" t="n"/>
    </row>
    <row r="80" ht="22" customHeight="1">
      <c r="A80" s="108" t="n"/>
      <c r="B80" s="7" t="n"/>
      <c r="C80" s="7" t="n"/>
      <c r="D80" s="7" t="n"/>
      <c r="E80" s="108" t="n"/>
      <c r="F80" s="7" t="n"/>
      <c r="G80" s="109" t="n"/>
      <c r="H80" s="110" t="n"/>
      <c r="I80" s="111" t="n"/>
      <c r="J80" s="7" t="n"/>
      <c r="K80" s="95">
        <f>IF(OR(N(G80)=0,N(I80)=0),"",ROUND(G80*I80,0))</f>
        <v/>
      </c>
      <c r="L80" s="7" t="n"/>
    </row>
    <row r="81" ht="22" customHeight="1">
      <c r="A81" s="97" t="inlineStr">
        <is>
          <t>소        계</t>
        </is>
      </c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112">
        <f>IF(SUM(K76:K80)=0,"",SUM(K76:K80))</f>
        <v/>
      </c>
      <c r="L81" s="7" t="n"/>
    </row>
    <row r="82" ht="4" customHeight="1"/>
    <row r="83" ht="22" customHeight="1">
      <c r="A83" s="107" t="inlineStr">
        <is>
          <t>2.2.5  안전보건교육비 등 (제7조제1항제5호)</t>
        </is>
      </c>
    </row>
    <row r="84" ht="22" customHeight="1">
      <c r="A84" s="19" t="inlineStr">
        <is>
          <t>내        역</t>
        </is>
      </c>
      <c r="B84" s="7" t="n"/>
      <c r="C84" s="7" t="n"/>
      <c r="D84" s="7" t="n"/>
      <c r="E84" s="19" t="inlineStr">
        <is>
          <t>규   격</t>
        </is>
      </c>
      <c r="F84" s="7" t="n"/>
      <c r="G84" s="19" t="inlineStr">
        <is>
          <t>수 량</t>
        </is>
      </c>
      <c r="H84" s="19" t="inlineStr">
        <is>
          <t>단 위</t>
        </is>
      </c>
      <c r="I84" s="19" t="inlineStr">
        <is>
          <t>단   가</t>
        </is>
      </c>
      <c r="J84" s="7" t="n"/>
      <c r="K84" s="19" t="inlineStr">
        <is>
          <t>금   액</t>
        </is>
      </c>
      <c r="L84" s="7" t="n"/>
    </row>
    <row r="85" ht="22" customHeight="1">
      <c r="A85" s="108" t="inlineStr">
        <is>
          <t>교육장 설치 · 운영</t>
        </is>
      </c>
      <c r="B85" s="7" t="n"/>
      <c r="C85" s="7" t="n"/>
      <c r="D85" s="7" t="n"/>
      <c r="E85" s="108" t="n"/>
      <c r="F85" s="7" t="n"/>
      <c r="G85" s="109" t="n">
        <v>1</v>
      </c>
      <c r="H85" s="110" t="inlineStr">
        <is>
          <t>식</t>
        </is>
      </c>
      <c r="I85" s="111" t="n">
        <v>450000</v>
      </c>
      <c r="J85" s="7" t="n"/>
      <c r="K85" s="95">
        <f>IF(OR(N(G85)=0,N(I85)=0),"",ROUND(G85*I85,0))</f>
        <v/>
      </c>
      <c r="L85" s="7" t="n"/>
    </row>
    <row r="86" ht="22" customHeight="1">
      <c r="A86" s="108" t="inlineStr">
        <is>
          <t>재해예방 목적 교육</t>
        </is>
      </c>
      <c r="B86" s="7" t="n"/>
      <c r="C86" s="7" t="n"/>
      <c r="D86" s="7" t="n"/>
      <c r="E86" s="108" t="n"/>
      <c r="F86" s="7" t="n"/>
      <c r="G86" s="109" t="n"/>
      <c r="H86" s="110" t="n"/>
      <c r="I86" s="111" t="n"/>
      <c r="J86" s="7" t="n"/>
      <c r="K86" s="95">
        <f>IF(OR(N(G86)=0,N(I86)=0),"",ROUND(G86*I86,0))</f>
        <v/>
      </c>
      <c r="L86" s="7" t="n"/>
    </row>
    <row r="87" ht="22" customHeight="1">
      <c r="A87" s="108" t="inlineStr">
        <is>
          <t>구조 및 응급처치 교육</t>
        </is>
      </c>
      <c r="B87" s="7" t="n"/>
      <c r="C87" s="7" t="n"/>
      <c r="D87" s="7" t="n"/>
      <c r="E87" s="108" t="n"/>
      <c r="F87" s="7" t="n"/>
      <c r="G87" s="109" t="n"/>
      <c r="H87" s="110" t="n"/>
      <c r="I87" s="111" t="n"/>
      <c r="J87" s="7" t="n"/>
      <c r="K87" s="95">
        <f>IF(OR(N(G87)=0,N(I87)=0),"",ROUND(G87*I87,0))</f>
        <v/>
      </c>
      <c r="L87" s="7" t="n"/>
    </row>
    <row r="88" ht="22" customHeight="1">
      <c r="A88" s="108" t="inlineStr">
        <is>
          <t>안전 도서 · 정기간행물</t>
        </is>
      </c>
      <c r="B88" s="7" t="n"/>
      <c r="C88" s="7" t="n"/>
      <c r="D88" s="7" t="n"/>
      <c r="E88" s="108" t="n"/>
      <c r="F88" s="7" t="n"/>
      <c r="G88" s="109" t="n"/>
      <c r="H88" s="110" t="n"/>
      <c r="I88" s="111" t="n"/>
      <c r="J88" s="7" t="n"/>
      <c r="K88" s="95">
        <f>IF(OR(N(G88)=0,N(I88)=0),"",ROUND(G88*I88,0))</f>
        <v/>
      </c>
      <c r="L88" s="7" t="n"/>
    </row>
    <row r="89" ht="22" customHeight="1">
      <c r="A89" s="108" t="inlineStr">
        <is>
          <t>안전기원제</t>
        </is>
      </c>
      <c r="B89" s="7" t="n"/>
      <c r="C89" s="7" t="n"/>
      <c r="D89" s="7" t="n"/>
      <c r="E89" s="108" t="n"/>
      <c r="F89" s="7" t="n"/>
      <c r="G89" s="109" t="n">
        <v>1</v>
      </c>
      <c r="H89" s="110" t="inlineStr">
        <is>
          <t>식</t>
        </is>
      </c>
      <c r="I89" s="111" t="n">
        <v>300000</v>
      </c>
      <c r="J89" s="7" t="n"/>
      <c r="K89" s="95">
        <f>IF(OR(N(G89)=0,N(I89)=0),"",ROUND(G89*I89,0))</f>
        <v/>
      </c>
      <c r="L89" s="7" t="n"/>
    </row>
    <row r="90" ht="22" customHeight="1">
      <c r="A90" s="108" t="inlineStr">
        <is>
          <t>유해 · 위험요인 제보 근로자 격려</t>
        </is>
      </c>
      <c r="B90" s="7" t="n"/>
      <c r="C90" s="7" t="n"/>
      <c r="D90" s="7" t="n"/>
      <c r="E90" s="108" t="n"/>
      <c r="F90" s="7" t="n"/>
      <c r="G90" s="109" t="n">
        <v>5</v>
      </c>
      <c r="H90" s="110" t="inlineStr">
        <is>
          <t>명</t>
        </is>
      </c>
      <c r="I90" s="111" t="n">
        <v>50000</v>
      </c>
      <c r="J90" s="7" t="n"/>
      <c r="K90" s="95">
        <f>IF(OR(N(G90)=0,N(I90)=0),"",ROUND(G90*I90,0))</f>
        <v/>
      </c>
      <c r="L90" s="7" t="n"/>
    </row>
    <row r="91" ht="22" customHeight="1">
      <c r="A91" s="108" t="n"/>
      <c r="B91" s="7" t="n"/>
      <c r="C91" s="7" t="n"/>
      <c r="D91" s="7" t="n"/>
      <c r="E91" s="108" t="n"/>
      <c r="F91" s="7" t="n"/>
      <c r="G91" s="109" t="n"/>
      <c r="H91" s="110" t="n"/>
      <c r="I91" s="111" t="n"/>
      <c r="J91" s="7" t="n"/>
      <c r="K91" s="95">
        <f>IF(OR(N(G91)=0,N(I91)=0),"",ROUND(G91*I91,0))</f>
        <v/>
      </c>
      <c r="L91" s="7" t="n"/>
    </row>
    <row r="92" ht="22" customHeight="1">
      <c r="A92" s="97" t="inlineStr">
        <is>
          <t>소        계</t>
        </is>
      </c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112">
        <f>IF(SUM(K85:K91)=0,"",SUM(K85:K91))</f>
        <v/>
      </c>
      <c r="L92" s="7" t="n"/>
    </row>
    <row r="93" ht="4" customHeight="1"/>
    <row r="94" ht="22" customHeight="1">
      <c r="A94" s="107" t="inlineStr">
        <is>
          <t>2.2.6  근로자 건강장해예방비 등 (제7조제1항제6호)</t>
        </is>
      </c>
    </row>
    <row r="95" ht="22" customHeight="1">
      <c r="A95" s="19" t="inlineStr">
        <is>
          <t>내        역</t>
        </is>
      </c>
      <c r="B95" s="7" t="n"/>
      <c r="C95" s="7" t="n"/>
      <c r="D95" s="7" t="n"/>
      <c r="E95" s="19" t="inlineStr">
        <is>
          <t>규   격</t>
        </is>
      </c>
      <c r="F95" s="7" t="n"/>
      <c r="G95" s="19" t="inlineStr">
        <is>
          <t>수 량</t>
        </is>
      </c>
      <c r="H95" s="19" t="inlineStr">
        <is>
          <t>단 위</t>
        </is>
      </c>
      <c r="I95" s="19" t="inlineStr">
        <is>
          <t>단   가</t>
        </is>
      </c>
      <c r="J95" s="7" t="n"/>
      <c r="K95" s="19" t="inlineStr">
        <is>
          <t>금   액</t>
        </is>
      </c>
      <c r="L95" s="7" t="n"/>
    </row>
    <row r="96" ht="22" customHeight="1">
      <c r="A96" s="108" t="inlineStr">
        <is>
          <t>건강장해 예방 비용</t>
        </is>
      </c>
      <c r="B96" s="7" t="n"/>
      <c r="C96" s="7" t="n"/>
      <c r="D96" s="7" t="n"/>
      <c r="E96" s="108" t="n"/>
      <c r="F96" s="7" t="n"/>
      <c r="G96" s="109" t="n"/>
      <c r="H96" s="110" t="n"/>
      <c r="I96" s="111" t="n"/>
      <c r="J96" s="7" t="n"/>
      <c r="K96" s="95">
        <f>IF(OR(N(G96)=0,N(I96)=0),"",ROUND(G96*I96,0))</f>
        <v/>
      </c>
      <c r="L96" s="7" t="n"/>
    </row>
    <row r="97" ht="22" customHeight="1">
      <c r="A97" s="108" t="inlineStr">
        <is>
          <t>중대재해 목격 정신질환 치료</t>
        </is>
      </c>
      <c r="B97" s="7" t="n"/>
      <c r="C97" s="7" t="n"/>
      <c r="D97" s="7" t="n"/>
      <c r="E97" s="108" t="n"/>
      <c r="F97" s="7" t="n"/>
      <c r="G97" s="109" t="n"/>
      <c r="H97" s="110" t="n"/>
      <c r="I97" s="111" t="n"/>
      <c r="J97" s="7" t="n"/>
      <c r="K97" s="95">
        <f>IF(OR(N(G97)=0,N(I97)=0),"",ROUND(G97*I97,0))</f>
        <v/>
      </c>
      <c r="L97" s="7" t="n"/>
    </row>
    <row r="98" ht="22" customHeight="1">
      <c r="A98" s="108" t="inlineStr">
        <is>
          <t>감염병 확산 방지 물품</t>
        </is>
      </c>
      <c r="B98" s="7" t="n"/>
      <c r="C98" s="7" t="n"/>
      <c r="D98" s="7" t="n"/>
      <c r="E98" s="108" t="inlineStr">
        <is>
          <t>마스크 · 손소독제</t>
        </is>
      </c>
      <c r="F98" s="7" t="n"/>
      <c r="G98" s="109" t="n">
        <v>1</v>
      </c>
      <c r="H98" s="110" t="inlineStr">
        <is>
          <t>식</t>
        </is>
      </c>
      <c r="I98" s="111" t="n">
        <v>200000</v>
      </c>
      <c r="J98" s="7" t="n"/>
      <c r="K98" s="95">
        <f>IF(OR(N(G98)=0,N(I98)=0),"",ROUND(G98*I98,0))</f>
        <v/>
      </c>
      <c r="L98" s="7" t="n"/>
    </row>
    <row r="99" ht="22" customHeight="1">
      <c r="A99" s="108" t="inlineStr">
        <is>
          <t>휴게시설 온도 · 조명 기준 유지</t>
        </is>
      </c>
      <c r="B99" s="7" t="n"/>
      <c r="C99" s="7" t="n"/>
      <c r="D99" s="7" t="n"/>
      <c r="E99" s="108" t="n"/>
      <c r="F99" s="7" t="n"/>
      <c r="G99" s="109" t="n"/>
      <c r="H99" s="110" t="n"/>
      <c r="I99" s="111" t="n"/>
      <c r="J99" s="7" t="n"/>
      <c r="K99" s="95">
        <f>IF(OR(N(G99)=0,N(I99)=0),"",ROUND(G99*I99,0))</f>
        <v/>
      </c>
      <c r="L99" s="7" t="n"/>
    </row>
    <row r="100" ht="22" customHeight="1">
      <c r="A100" s="108" t="inlineStr">
        <is>
          <t>자동심장충격기(AED)</t>
        </is>
      </c>
      <c r="B100" s="7" t="n"/>
      <c r="C100" s="7" t="n"/>
      <c r="D100" s="7" t="n"/>
      <c r="E100" s="108" t="n"/>
      <c r="F100" s="7" t="n"/>
      <c r="G100" s="109" t="n">
        <v>1</v>
      </c>
      <c r="H100" s="110" t="inlineStr">
        <is>
          <t>대</t>
        </is>
      </c>
      <c r="I100" s="111" t="n">
        <v>1200000</v>
      </c>
      <c r="J100" s="7" t="n"/>
      <c r="K100" s="95">
        <f>IF(OR(N(G100)=0,N(I100)=0),"",ROUND(G100*I100,0))</f>
        <v/>
      </c>
      <c r="L100" s="7" t="n"/>
    </row>
    <row r="101" ht="22" customHeight="1">
      <c r="A101" s="108" t="inlineStr">
        <is>
          <t>온열질환 예방 이동식 휴게시설 임대</t>
        </is>
      </c>
      <c r="B101" s="7" t="n"/>
      <c r="C101" s="7" t="n"/>
      <c r="D101" s="7" t="n"/>
      <c r="E101" s="108" t="n"/>
      <c r="F101" s="7" t="n"/>
      <c r="G101" s="109" t="n">
        <v>4</v>
      </c>
      <c r="H101" s="110" t="inlineStr">
        <is>
          <t>개월</t>
        </is>
      </c>
      <c r="I101" s="111" t="n">
        <v>350000</v>
      </c>
      <c r="J101" s="7" t="n"/>
      <c r="K101" s="95">
        <f>IF(OR(N(G101)=0,N(I101)=0),"",ROUND(G101*I101,0))</f>
        <v/>
      </c>
      <c r="L101" s="7" t="n"/>
    </row>
    <row r="102" ht="22" customHeight="1">
      <c r="A102" s="108" t="n"/>
      <c r="B102" s="7" t="n"/>
      <c r="C102" s="7" t="n"/>
      <c r="D102" s="7" t="n"/>
      <c r="E102" s="108" t="n"/>
      <c r="F102" s="7" t="n"/>
      <c r="G102" s="109" t="n"/>
      <c r="H102" s="110" t="n"/>
      <c r="I102" s="111" t="n"/>
      <c r="J102" s="7" t="n"/>
      <c r="K102" s="95">
        <f>IF(OR(N(G102)=0,N(I102)=0),"",ROUND(G102*I102,0))</f>
        <v/>
      </c>
      <c r="L102" s="7" t="n"/>
    </row>
    <row r="103" ht="22" customHeight="1">
      <c r="A103" s="97" t="inlineStr">
        <is>
          <t>소        계</t>
        </is>
      </c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112">
        <f>IF(SUM(K96:K102)=0,"",SUM(K96:K102))</f>
        <v/>
      </c>
      <c r="L103" s="7" t="n"/>
    </row>
    <row r="104" ht="4" customHeight="1"/>
    <row r="105" ht="22" customHeight="1">
      <c r="A105" s="107" t="inlineStr">
        <is>
          <t>2.2.7  건설재해예방전문지도기관 지도 대가 (자기공사자만)</t>
        </is>
      </c>
    </row>
    <row r="106" ht="22" customHeight="1">
      <c r="A106" s="19" t="inlineStr">
        <is>
          <t>내        역</t>
        </is>
      </c>
      <c r="B106" s="7" t="n"/>
      <c r="C106" s="7" t="n"/>
      <c r="D106" s="7" t="n"/>
      <c r="E106" s="19" t="inlineStr">
        <is>
          <t>규   격</t>
        </is>
      </c>
      <c r="F106" s="7" t="n"/>
      <c r="G106" s="19" t="inlineStr">
        <is>
          <t>수 량</t>
        </is>
      </c>
      <c r="H106" s="19" t="inlineStr">
        <is>
          <t>단 위</t>
        </is>
      </c>
      <c r="I106" s="19" t="inlineStr">
        <is>
          <t>단   가</t>
        </is>
      </c>
      <c r="J106" s="7" t="n"/>
      <c r="K106" s="19" t="inlineStr">
        <is>
          <t>금   액</t>
        </is>
      </c>
      <c r="L106" s="7" t="n"/>
    </row>
    <row r="107" ht="22" customHeight="1">
      <c r="A107" s="108" t="inlineStr">
        <is>
          <t>기술지도 대가</t>
        </is>
      </c>
      <c r="B107" s="7" t="n"/>
      <c r="C107" s="7" t="n"/>
      <c r="D107" s="7" t="n"/>
      <c r="E107" s="108" t="n"/>
      <c r="F107" s="7" t="n"/>
      <c r="G107" s="109" t="n"/>
      <c r="H107" s="110" t="n"/>
      <c r="I107" s="111" t="n"/>
      <c r="J107" s="7" t="n"/>
      <c r="K107" s="95">
        <f>IF(OR(N(G107)=0,N(I107)=0),"",ROUND(G107*I107,0))</f>
        <v/>
      </c>
      <c r="L107" s="7" t="n"/>
    </row>
    <row r="108" ht="22" customHeight="1">
      <c r="A108" s="108" t="n"/>
      <c r="B108" s="7" t="n"/>
      <c r="C108" s="7" t="n"/>
      <c r="D108" s="7" t="n"/>
      <c r="E108" s="108" t="n"/>
      <c r="F108" s="7" t="n"/>
      <c r="G108" s="109" t="n"/>
      <c r="H108" s="110" t="n"/>
      <c r="I108" s="111" t="n"/>
      <c r="J108" s="7" t="n"/>
      <c r="K108" s="95">
        <f>IF(OR(N(G108)=0,N(I108)=0),"",ROUND(G108*I108,0))</f>
        <v/>
      </c>
      <c r="L108" s="7" t="n"/>
    </row>
    <row r="109" ht="22" customHeight="1">
      <c r="A109" s="97" t="inlineStr">
        <is>
          <t>소        계</t>
        </is>
      </c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112">
        <f>IF(SUM(K107:K108)=0,"",SUM(K107:K108))</f>
        <v/>
      </c>
      <c r="L109" s="7" t="n"/>
    </row>
    <row r="110" ht="4" customHeight="1"/>
    <row r="111" ht="22" customHeight="1">
      <c r="A111" s="107" t="inlineStr">
        <is>
          <t>2.2.8  본사 전담조직 근로자 임금 · 출장비 (총액의 20분의 1 이내 · 해당 사업자만)</t>
        </is>
      </c>
    </row>
    <row r="112" ht="22" customHeight="1">
      <c r="A112" s="19" t="inlineStr">
        <is>
          <t>내        역</t>
        </is>
      </c>
      <c r="B112" s="7" t="n"/>
      <c r="C112" s="7" t="n"/>
      <c r="D112" s="7" t="n"/>
      <c r="E112" s="19" t="inlineStr">
        <is>
          <t>규   격</t>
        </is>
      </c>
      <c r="F112" s="7" t="n"/>
      <c r="G112" s="19" t="inlineStr">
        <is>
          <t>수 량</t>
        </is>
      </c>
      <c r="H112" s="19" t="inlineStr">
        <is>
          <t>단 위</t>
        </is>
      </c>
      <c r="I112" s="19" t="inlineStr">
        <is>
          <t>단   가</t>
        </is>
      </c>
      <c r="J112" s="7" t="n"/>
      <c r="K112" s="19" t="inlineStr">
        <is>
          <t>금   액</t>
        </is>
      </c>
      <c r="L112" s="7" t="n"/>
    </row>
    <row r="113" ht="22" customHeight="1">
      <c r="A113" s="108" t="inlineStr">
        <is>
          <t>본사 전담조직(3명 이상) 근로자 임금 · 출장비</t>
        </is>
      </c>
      <c r="B113" s="7" t="n"/>
      <c r="C113" s="7" t="n"/>
      <c r="D113" s="7" t="n"/>
      <c r="E113" s="108" t="n"/>
      <c r="F113" s="7" t="n"/>
      <c r="G113" s="109" t="n"/>
      <c r="H113" s="110" t="n"/>
      <c r="I113" s="111" t="n"/>
      <c r="J113" s="7" t="n"/>
      <c r="K113" s="95">
        <f>IF(OR(N(G113)=0,N(I113)=0),"",ROUND(G113*I113,0))</f>
        <v/>
      </c>
      <c r="L113" s="7" t="n"/>
    </row>
    <row r="114" ht="22" customHeight="1">
      <c r="A114" s="108" t="n"/>
      <c r="B114" s="7" t="n"/>
      <c r="C114" s="7" t="n"/>
      <c r="D114" s="7" t="n"/>
      <c r="E114" s="108" t="n"/>
      <c r="F114" s="7" t="n"/>
      <c r="G114" s="109" t="n"/>
      <c r="H114" s="110" t="n"/>
      <c r="I114" s="111" t="n"/>
      <c r="J114" s="7" t="n"/>
      <c r="K114" s="95">
        <f>IF(OR(N(G114)=0,N(I114)=0),"",ROUND(G114*I114,0))</f>
        <v/>
      </c>
      <c r="L114" s="7" t="n"/>
    </row>
    <row r="115" ht="22" customHeight="1">
      <c r="A115" s="97" t="inlineStr">
        <is>
          <t>소        계</t>
        </is>
      </c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112">
        <f>IF(SUM(K113:K114)=0,"",SUM(K113:K114))</f>
        <v/>
      </c>
      <c r="L115" s="7" t="n"/>
    </row>
    <row r="116" ht="4" customHeight="1"/>
    <row r="117" ht="22" customHeight="1">
      <c r="A117" s="107" t="inlineStr">
        <is>
          <t>2.2.9  위험성평가 등에 따른 유해 · 위험요인 개선비 (총액의 100분의 15 이내)</t>
        </is>
      </c>
    </row>
    <row r="118" ht="22" customHeight="1">
      <c r="A118" s="19" t="inlineStr">
        <is>
          <t>내        역</t>
        </is>
      </c>
      <c r="B118" s="7" t="n"/>
      <c r="C118" s="7" t="n"/>
      <c r="D118" s="7" t="n"/>
      <c r="E118" s="19" t="inlineStr">
        <is>
          <t>규   격</t>
        </is>
      </c>
      <c r="F118" s="7" t="n"/>
      <c r="G118" s="19" t="inlineStr">
        <is>
          <t>수 량</t>
        </is>
      </c>
      <c r="H118" s="19" t="inlineStr">
        <is>
          <t>단 위</t>
        </is>
      </c>
      <c r="I118" s="19" t="inlineStr">
        <is>
          <t>단   가</t>
        </is>
      </c>
      <c r="J118" s="7" t="n"/>
      <c r="K118" s="19" t="inlineStr">
        <is>
          <t>금   액</t>
        </is>
      </c>
      <c r="L118" s="7" t="n"/>
    </row>
    <row r="119" ht="22" customHeight="1">
      <c r="A119" s="108" t="inlineStr">
        <is>
          <t>굴착면 추락 위험 개선(협의체 결정)</t>
        </is>
      </c>
      <c r="B119" s="7" t="n"/>
      <c r="C119" s="7" t="n"/>
      <c r="D119" s="7" t="n"/>
      <c r="E119" s="108" t="n"/>
      <c r="F119" s="7" t="n"/>
      <c r="G119" s="109" t="n">
        <v>1</v>
      </c>
      <c r="H119" s="110" t="inlineStr">
        <is>
          <t>식</t>
        </is>
      </c>
      <c r="I119" s="111" t="n">
        <v>1500000</v>
      </c>
      <c r="J119" s="7" t="n"/>
      <c r="K119" s="95">
        <f>IF(OR(N(G119)=0,N(I119)=0),"",ROUND(G119*I119,0))</f>
        <v/>
      </c>
      <c r="L119" s="7" t="n"/>
    </row>
    <row r="120" ht="22" customHeight="1">
      <c r="A120" s="108" t="n"/>
      <c r="B120" s="7" t="n"/>
      <c r="C120" s="7" t="n"/>
      <c r="D120" s="7" t="n"/>
      <c r="E120" s="108" t="n"/>
      <c r="F120" s="7" t="n"/>
      <c r="G120" s="109" t="n"/>
      <c r="H120" s="110" t="n"/>
      <c r="I120" s="111" t="n"/>
      <c r="J120" s="7" t="n"/>
      <c r="K120" s="95">
        <f>IF(OR(N(G120)=0,N(I120)=0),"",ROUND(G120*I120,0))</f>
        <v/>
      </c>
      <c r="L120" s="7" t="n"/>
    </row>
    <row r="121" ht="22" customHeight="1">
      <c r="A121" s="97" t="inlineStr">
        <is>
          <t>소        계</t>
        </is>
      </c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112">
        <f>IF(SUM(K119:K120)=0,"",SUM(K119:K120))</f>
        <v/>
      </c>
      <c r="L121" s="7" t="n"/>
    </row>
    <row r="122" ht="4" customHeight="1"/>
    <row r="124" ht="19.5" customHeight="1">
      <c r="A124" s="17" t="inlineStr">
        <is>
          <t>이 시트는 작성 예시입니다(가상의 금액).</t>
        </is>
      </c>
    </row>
  </sheetData>
  <mergeCells count="358">
    <mergeCell ref="E71:F71"/>
    <mergeCell ref="I4:L4"/>
    <mergeCell ref="J11:L11"/>
    <mergeCell ref="A44:D44"/>
    <mergeCell ref="E79:F79"/>
    <mergeCell ref="I106:J106"/>
    <mergeCell ref="K35:L35"/>
    <mergeCell ref="K81:L81"/>
    <mergeCell ref="C6:F6"/>
    <mergeCell ref="K99:L99"/>
    <mergeCell ref="A24:D24"/>
    <mergeCell ref="I66:J66"/>
    <mergeCell ref="A20:F20"/>
    <mergeCell ref="A60:D60"/>
    <mergeCell ref="G16:I16"/>
    <mergeCell ref="A13:F13"/>
    <mergeCell ref="A15:F15"/>
    <mergeCell ref="A83:L83"/>
    <mergeCell ref="K101:L101"/>
    <mergeCell ref="G8:L8"/>
    <mergeCell ref="K92:L92"/>
    <mergeCell ref="E55:F55"/>
    <mergeCell ref="I46:J46"/>
    <mergeCell ref="E67:F67"/>
    <mergeCell ref="E48:F48"/>
    <mergeCell ref="I61:J61"/>
    <mergeCell ref="I54:J54"/>
    <mergeCell ref="A40:J40"/>
    <mergeCell ref="A48:D48"/>
    <mergeCell ref="I112:J112"/>
    <mergeCell ref="K106:L106"/>
    <mergeCell ref="I56:J56"/>
    <mergeCell ref="K56:L56"/>
    <mergeCell ref="I43:J43"/>
    <mergeCell ref="A79:D79"/>
    <mergeCell ref="K43:L43"/>
    <mergeCell ref="I114:J114"/>
    <mergeCell ref="K120:L120"/>
    <mergeCell ref="I107:J107"/>
    <mergeCell ref="I7:L7"/>
    <mergeCell ref="K107:L107"/>
    <mergeCell ref="J14:L14"/>
    <mergeCell ref="E76:F76"/>
    <mergeCell ref="G17:I17"/>
    <mergeCell ref="A124:L124"/>
    <mergeCell ref="A76:D76"/>
    <mergeCell ref="K25:L25"/>
    <mergeCell ref="G19:I19"/>
    <mergeCell ref="A63:D63"/>
    <mergeCell ref="A72:J72"/>
    <mergeCell ref="K54:L54"/>
    <mergeCell ref="A42:L42"/>
    <mergeCell ref="K44:L44"/>
    <mergeCell ref="E69:F69"/>
    <mergeCell ref="K31:L31"/>
    <mergeCell ref="A45:D45"/>
    <mergeCell ref="I87:J87"/>
    <mergeCell ref="E77:F77"/>
    <mergeCell ref="E108:F108"/>
    <mergeCell ref="A69:D69"/>
    <mergeCell ref="I62:J62"/>
    <mergeCell ref="E95:F95"/>
    <mergeCell ref="A87:D87"/>
    <mergeCell ref="E89:F89"/>
    <mergeCell ref="G12:I12"/>
    <mergeCell ref="K97:L97"/>
    <mergeCell ref="I64:J64"/>
    <mergeCell ref="A4:B4"/>
    <mergeCell ref="A89:D89"/>
    <mergeCell ref="J10:L10"/>
    <mergeCell ref="A1:F1"/>
    <mergeCell ref="K57:L57"/>
    <mergeCell ref="I65:J65"/>
    <mergeCell ref="K121:L121"/>
    <mergeCell ref="E24:F24"/>
    <mergeCell ref="A38:D38"/>
    <mergeCell ref="A74:L74"/>
    <mergeCell ref="E88:F88"/>
    <mergeCell ref="A67:D67"/>
    <mergeCell ref="I75:J75"/>
    <mergeCell ref="G6:H6"/>
    <mergeCell ref="K75:L75"/>
    <mergeCell ref="J21:L21"/>
    <mergeCell ref="G1:L1"/>
    <mergeCell ref="I39:J39"/>
    <mergeCell ref="K39:L39"/>
    <mergeCell ref="K70:L70"/>
    <mergeCell ref="A66:D66"/>
    <mergeCell ref="I78:J78"/>
    <mergeCell ref="K103:L103"/>
    <mergeCell ref="A94:L94"/>
    <mergeCell ref="E37:F37"/>
    <mergeCell ref="A95:D95"/>
    <mergeCell ref="E97:F97"/>
    <mergeCell ref="E47:F47"/>
    <mergeCell ref="I5:L5"/>
    <mergeCell ref="A97:D97"/>
    <mergeCell ref="G13:I13"/>
    <mergeCell ref="A105:L105"/>
    <mergeCell ref="G15:I15"/>
    <mergeCell ref="A7:B7"/>
    <mergeCell ref="I25:J25"/>
    <mergeCell ref="K50:L50"/>
    <mergeCell ref="E63:F63"/>
    <mergeCell ref="I71:J71"/>
    <mergeCell ref="A54:D54"/>
    <mergeCell ref="E27:F27"/>
    <mergeCell ref="E119:F119"/>
    <mergeCell ref="A108:D108"/>
    <mergeCell ref="E91:F91"/>
    <mergeCell ref="A56:D56"/>
    <mergeCell ref="A27:D27"/>
    <mergeCell ref="E85:F85"/>
    <mergeCell ref="H31:J31"/>
    <mergeCell ref="I84:J84"/>
    <mergeCell ref="A85:D85"/>
    <mergeCell ref="K78:L78"/>
    <mergeCell ref="I86:J86"/>
    <mergeCell ref="I80:J80"/>
    <mergeCell ref="K80:L80"/>
    <mergeCell ref="A81:J81"/>
    <mergeCell ref="A3:L3"/>
    <mergeCell ref="K55:L55"/>
    <mergeCell ref="K79:L79"/>
    <mergeCell ref="E38:F38"/>
    <mergeCell ref="K119:L119"/>
    <mergeCell ref="A32:L32"/>
    <mergeCell ref="I6:L6"/>
    <mergeCell ref="A98:D98"/>
    <mergeCell ref="C4:F4"/>
    <mergeCell ref="A8:B8"/>
    <mergeCell ref="I35:J35"/>
    <mergeCell ref="K66:L66"/>
    <mergeCell ref="E66:F66"/>
    <mergeCell ref="I99:J99"/>
    <mergeCell ref="K68:L68"/>
    <mergeCell ref="A91:D91"/>
    <mergeCell ref="E68:F68"/>
    <mergeCell ref="A68:D68"/>
    <mergeCell ref="E107:F107"/>
    <mergeCell ref="A22:L22"/>
    <mergeCell ref="A51:J51"/>
    <mergeCell ref="A10:F10"/>
    <mergeCell ref="A29:L29"/>
    <mergeCell ref="E46:F46"/>
    <mergeCell ref="A5:B5"/>
    <mergeCell ref="E61:F61"/>
    <mergeCell ref="A37:D37"/>
    <mergeCell ref="E54:F54"/>
    <mergeCell ref="E112:F112"/>
    <mergeCell ref="E56:F56"/>
    <mergeCell ref="E43:F43"/>
    <mergeCell ref="I34:J34"/>
    <mergeCell ref="K34:L34"/>
    <mergeCell ref="A106:D106"/>
    <mergeCell ref="I49:J49"/>
    <mergeCell ref="C7:F7"/>
    <mergeCell ref="I120:J120"/>
    <mergeCell ref="A43:D43"/>
    <mergeCell ref="I36:J36"/>
    <mergeCell ref="J20:L20"/>
    <mergeCell ref="A21:F21"/>
    <mergeCell ref="K36:L36"/>
    <mergeCell ref="I101:J101"/>
    <mergeCell ref="I113:J113"/>
    <mergeCell ref="I100:J100"/>
    <mergeCell ref="K100:L100"/>
    <mergeCell ref="A53:L53"/>
    <mergeCell ref="I102:J102"/>
    <mergeCell ref="K102:L102"/>
    <mergeCell ref="A103:J103"/>
    <mergeCell ref="K77:L77"/>
    <mergeCell ref="A119:D119"/>
    <mergeCell ref="A117:L117"/>
    <mergeCell ref="A111:L111"/>
    <mergeCell ref="A25:D25"/>
    <mergeCell ref="G4:H4"/>
    <mergeCell ref="A57:J57"/>
    <mergeCell ref="A31:B31"/>
    <mergeCell ref="K87:L87"/>
    <mergeCell ref="K49:L49"/>
    <mergeCell ref="E62:F62"/>
    <mergeCell ref="K24:L24"/>
    <mergeCell ref="I95:J95"/>
    <mergeCell ref="I89:J89"/>
    <mergeCell ref="K95:L95"/>
    <mergeCell ref="K89:L89"/>
    <mergeCell ref="A112:D112"/>
    <mergeCell ref="K113:L113"/>
    <mergeCell ref="I26:J26"/>
    <mergeCell ref="K88:L88"/>
    <mergeCell ref="E64:F64"/>
    <mergeCell ref="K26:L26"/>
    <mergeCell ref="A114:D114"/>
    <mergeCell ref="K90:L90"/>
    <mergeCell ref="A64:D64"/>
    <mergeCell ref="A107:D107"/>
    <mergeCell ref="E65:F65"/>
    <mergeCell ref="K115:L115"/>
    <mergeCell ref="I44:J44"/>
    <mergeCell ref="E75:F75"/>
    <mergeCell ref="K37:L37"/>
    <mergeCell ref="K118:L118"/>
    <mergeCell ref="A35:D35"/>
    <mergeCell ref="A62:D62"/>
    <mergeCell ref="A121:J121"/>
    <mergeCell ref="I70:J70"/>
    <mergeCell ref="J16:L16"/>
    <mergeCell ref="G7:H7"/>
    <mergeCell ref="K63:L63"/>
    <mergeCell ref="C5:F5"/>
    <mergeCell ref="I96:J96"/>
    <mergeCell ref="K96:L96"/>
    <mergeCell ref="A61:D61"/>
    <mergeCell ref="A88:D88"/>
    <mergeCell ref="E90:F90"/>
    <mergeCell ref="I98:J98"/>
    <mergeCell ref="K27:L27"/>
    <mergeCell ref="K98:L98"/>
    <mergeCell ref="A90:D90"/>
    <mergeCell ref="E25:F25"/>
    <mergeCell ref="G25:H25"/>
    <mergeCell ref="I60:J60"/>
    <mergeCell ref="G10:I10"/>
    <mergeCell ref="I45:J45"/>
    <mergeCell ref="K45:L45"/>
    <mergeCell ref="I47:J47"/>
    <mergeCell ref="K109:L109"/>
    <mergeCell ref="A34:D34"/>
    <mergeCell ref="K47:L47"/>
    <mergeCell ref="E84:F84"/>
    <mergeCell ref="K46:L46"/>
    <mergeCell ref="A49:D49"/>
    <mergeCell ref="E78:F78"/>
    <mergeCell ref="K40:L40"/>
    <mergeCell ref="A36:D36"/>
    <mergeCell ref="E114:F114"/>
    <mergeCell ref="J18:L18"/>
    <mergeCell ref="E86:F86"/>
    <mergeCell ref="A78:D78"/>
    <mergeCell ref="E80:F80"/>
    <mergeCell ref="K71:L71"/>
    <mergeCell ref="A65:D65"/>
    <mergeCell ref="J17:L17"/>
    <mergeCell ref="G21:I21"/>
    <mergeCell ref="A59:L59"/>
    <mergeCell ref="I79:J79"/>
    <mergeCell ref="A80:D80"/>
    <mergeCell ref="C31:F31"/>
    <mergeCell ref="J19:L19"/>
    <mergeCell ref="E106:F106"/>
    <mergeCell ref="G18:I18"/>
    <mergeCell ref="K114:L114"/>
    <mergeCell ref="A6:B6"/>
    <mergeCell ref="E35:F35"/>
    <mergeCell ref="A92:J92"/>
    <mergeCell ref="J12:L12"/>
    <mergeCell ref="I68:J68"/>
    <mergeCell ref="I55:J55"/>
    <mergeCell ref="G5:H5"/>
    <mergeCell ref="I67:J67"/>
    <mergeCell ref="K61:L61"/>
    <mergeCell ref="I48:J48"/>
    <mergeCell ref="A84:D84"/>
    <mergeCell ref="K48:L48"/>
    <mergeCell ref="G11:I11"/>
    <mergeCell ref="A75:D75"/>
    <mergeCell ref="A50:D50"/>
    <mergeCell ref="K112:L112"/>
    <mergeCell ref="A86:D86"/>
    <mergeCell ref="K62:L62"/>
    <mergeCell ref="A115:J115"/>
    <mergeCell ref="E87:F87"/>
    <mergeCell ref="I76:J76"/>
    <mergeCell ref="K76:L76"/>
    <mergeCell ref="E34:F34"/>
    <mergeCell ref="K67:L67"/>
    <mergeCell ref="A70:D70"/>
    <mergeCell ref="E99:F99"/>
    <mergeCell ref="E49:F49"/>
    <mergeCell ref="E36:F36"/>
    <mergeCell ref="A99:D99"/>
    <mergeCell ref="E101:F101"/>
    <mergeCell ref="E113:F113"/>
    <mergeCell ref="E100:F100"/>
    <mergeCell ref="J13:L13"/>
    <mergeCell ref="A101:D101"/>
    <mergeCell ref="I69:J69"/>
    <mergeCell ref="K69:L69"/>
    <mergeCell ref="E102:F102"/>
    <mergeCell ref="J15:L15"/>
    <mergeCell ref="A16:F16"/>
    <mergeCell ref="I77:J77"/>
    <mergeCell ref="I108:J108"/>
    <mergeCell ref="A18:F18"/>
    <mergeCell ref="K64:L64"/>
    <mergeCell ref="K51:L51"/>
    <mergeCell ref="G14:I14"/>
    <mergeCell ref="K72:L72"/>
    <mergeCell ref="G24:H24"/>
    <mergeCell ref="I24:J24"/>
    <mergeCell ref="E26:F26"/>
    <mergeCell ref="A46:D46"/>
    <mergeCell ref="G26:H26"/>
    <mergeCell ref="I88:J88"/>
    <mergeCell ref="A11:F11"/>
    <mergeCell ref="E120:F120"/>
    <mergeCell ref="A26:D26"/>
    <mergeCell ref="A71:D71"/>
    <mergeCell ref="E50:F50"/>
    <mergeCell ref="C8:F8"/>
    <mergeCell ref="A100:D100"/>
    <mergeCell ref="E39:F39"/>
    <mergeCell ref="E44:F44"/>
    <mergeCell ref="K60:L60"/>
    <mergeCell ref="A102:D102"/>
    <mergeCell ref="A2:L2"/>
    <mergeCell ref="A77:D77"/>
    <mergeCell ref="A39:D39"/>
    <mergeCell ref="A17:F17"/>
    <mergeCell ref="G20:I20"/>
    <mergeCell ref="I37:J37"/>
    <mergeCell ref="I97:J97"/>
    <mergeCell ref="E118:F118"/>
    <mergeCell ref="A19:F19"/>
    <mergeCell ref="E70:F70"/>
    <mergeCell ref="A120:D120"/>
    <mergeCell ref="K65:L65"/>
    <mergeCell ref="I63:J63"/>
    <mergeCell ref="A113:D113"/>
    <mergeCell ref="I50:J50"/>
    <mergeCell ref="E96:F96"/>
    <mergeCell ref="I90:J90"/>
    <mergeCell ref="E98:F98"/>
    <mergeCell ref="A96:D96"/>
    <mergeCell ref="G27:H27"/>
    <mergeCell ref="K108:L108"/>
    <mergeCell ref="I27:J27"/>
    <mergeCell ref="A109:J109"/>
    <mergeCell ref="A12:F12"/>
    <mergeCell ref="I91:J91"/>
    <mergeCell ref="I85:J85"/>
    <mergeCell ref="K91:L91"/>
    <mergeCell ref="A14:F14"/>
    <mergeCell ref="A33:L33"/>
    <mergeCell ref="K85:L85"/>
    <mergeCell ref="K84:L84"/>
    <mergeCell ref="E60:F60"/>
    <mergeCell ref="K86:L86"/>
    <mergeCell ref="E45:F45"/>
    <mergeCell ref="I118:J118"/>
    <mergeCell ref="A30:L30"/>
    <mergeCell ref="A118:D118"/>
    <mergeCell ref="I38:J38"/>
    <mergeCell ref="K38:L38"/>
    <mergeCell ref="A55:D55"/>
    <mergeCell ref="I119:J119"/>
    <mergeCell ref="A47:D47"/>
  </mergeCells>
  <conditionalFormatting sqref="A22">
    <cfRule type="expression" priority="1" dxfId="0">
      <formula>LEFT(A22,1)="⚠"</formula>
    </cfRule>
  </conditionalFormatting>
  <conditionalFormatting sqref="G35:G39">
    <cfRule type="expression" priority="2" dxfId="1">
      <formula>AND(ISNUMBER(G35),MOD(G35,1)=0)</formula>
    </cfRule>
  </conditionalFormatting>
  <conditionalFormatting sqref="G44:G50">
    <cfRule type="expression" priority="3" dxfId="1">
      <formula>AND(ISNUMBER(G44),MOD(G44,1)=0)</formula>
    </cfRule>
  </conditionalFormatting>
  <conditionalFormatting sqref="G55:G56">
    <cfRule type="expression" priority="4" dxfId="1">
      <formula>AND(ISNUMBER(G55),MOD(G55,1)=0)</formula>
    </cfRule>
  </conditionalFormatting>
  <conditionalFormatting sqref="G61:G71">
    <cfRule type="expression" priority="5" dxfId="1">
      <formula>AND(ISNUMBER(G61),MOD(G61,1)=0)</formula>
    </cfRule>
  </conditionalFormatting>
  <conditionalFormatting sqref="G76:G80">
    <cfRule type="expression" priority="6" dxfId="1">
      <formula>AND(ISNUMBER(G76),MOD(G76,1)=0)</formula>
    </cfRule>
  </conditionalFormatting>
  <conditionalFormatting sqref="G85:G91">
    <cfRule type="expression" priority="7" dxfId="1">
      <formula>AND(ISNUMBER(G85),MOD(G85,1)=0)</formula>
    </cfRule>
  </conditionalFormatting>
  <conditionalFormatting sqref="G96:G102">
    <cfRule type="expression" priority="8" dxfId="1">
      <formula>AND(ISNUMBER(G96),MOD(G96,1)=0)</formula>
    </cfRule>
  </conditionalFormatting>
  <conditionalFormatting sqref="G107:G108">
    <cfRule type="expression" priority="9" dxfId="1">
      <formula>AND(ISNUMBER(G107),MOD(G107,1)=0)</formula>
    </cfRule>
  </conditionalFormatting>
  <conditionalFormatting sqref="G113:G114">
    <cfRule type="expression" priority="10" dxfId="1">
      <formula>AND(ISNUMBER(G113),MOD(G113,1)=0)</formula>
    </cfRule>
  </conditionalFormatting>
  <conditionalFormatting sqref="G119:G120">
    <cfRule type="expression" priority="11" dxfId="1">
      <formula>AND(ISNUMBER(G119),MOD(G119,1)=0)</formula>
    </cfRule>
  </conditionalFormatting>
  <printOptions horizontalCentered="1"/>
  <pageMargins left="0.6" right="0.6" top="0.6" bottom="0.6" header="0.2" footer="0.2"/>
  <pageSetup orientation="portrait" paperSize="9" fitToHeight="0" fitToWidth="1"/>
  <rowBreaks count="3" manualBreakCount="3">
    <brk id="31" min="0" max="16383" man="1"/>
    <brk id="67" min="0" max="16383" man="1"/>
    <brk id="104" min="0" max="16383" man="1"/>
  </rowBreaks>
</worksheet>
</file>

<file path=xl/worksheets/sheet18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I69"/>
  <sheetViews>
    <sheetView showGridLines="0" zoomScale="100" workbookViewId="0">
      <selection activeCell="A1" sqref="A1"/>
    </sheetView>
  </sheetViews>
  <sheetFormatPr baseColWidth="8" defaultRowHeight="15"/>
  <cols>
    <col width="8" customWidth="1" min="1" max="1"/>
    <col width="7.5" customWidth="1" min="2" max="2"/>
    <col width="13" customWidth="1" min="3" max="3"/>
    <col width="11" customWidth="1" min="4" max="4"/>
    <col width="6.5" customWidth="1" min="5" max="5"/>
    <col width="9" customWidth="1" min="6" max="6"/>
    <col width="9" customWidth="1" min="7" max="7"/>
    <col width="8" customWidth="1" min="8" max="8"/>
    <col width="9" customWidth="1" min="9" max="9"/>
  </cols>
  <sheetData>
    <row r="1" ht="20" customHeight="1">
      <c r="A1" s="1" t="inlineStr">
        <is>
          <t xml:space="preserve">  K-건설맵  |  k-conmap.com  무료 건설 서식</t>
        </is>
      </c>
      <c r="F1" s="129" t="inlineStr">
        <is>
          <t xml:space="preserve">작성 예시 (가상의 현장)  </t>
        </is>
      </c>
    </row>
    <row r="2" ht="28" customHeight="1">
      <c r="A2" s="106" t="inlineStr">
        <is>
          <t>2.3.5 ~ 2.3.7   품질시험 계획 (선정 · 관리 · 검사시험)</t>
        </is>
      </c>
    </row>
    <row r="3" ht="16" customHeight="1">
      <c r="A3" s="17" t="inlineStr">
        <is>
          <t>※ 시험 빈도는 「건설공사 품질관리 업무지침」 [별표 2] 와 공사시방서에서 확인하여 적으세요. 계획 횟수 = 설계물량 ÷ 빈도 (올림).</t>
        </is>
      </c>
    </row>
    <row r="4" ht="24" customHeight="1">
      <c r="A4" s="5" t="inlineStr">
        <is>
          <t>2.3.5  선정시험 계획서</t>
        </is>
      </c>
    </row>
    <row r="5" ht="26" customHeight="1">
      <c r="A5" s="19" t="inlineStr">
        <is>
          <t>종  별</t>
        </is>
      </c>
      <c r="B5" s="19" t="inlineStr">
        <is>
          <t>구  분</t>
        </is>
      </c>
      <c r="C5" s="19" t="inlineStr">
        <is>
          <t>시 험 종 목</t>
        </is>
      </c>
      <c r="D5" s="19" t="inlineStr">
        <is>
          <t>시 험 방 법</t>
        </is>
      </c>
      <c r="E5" s="19" t="inlineStr">
        <is>
          <t>시 험 빈 도</t>
        </is>
      </c>
      <c r="F5" s="7" t="n"/>
      <c r="G5" s="19" t="inlineStr">
        <is>
          <t>설계물량</t>
        </is>
      </c>
      <c r="H5" s="19" t="inlineStr">
        <is>
          <t>계획 횟수</t>
        </is>
      </c>
      <c r="I5" s="19" t="inlineStr">
        <is>
          <t>비  고</t>
        </is>
      </c>
    </row>
    <row r="6" ht="21" customHeight="1">
      <c r="A6" s="110" t="inlineStr">
        <is>
          <t>토    공</t>
        </is>
      </c>
      <c r="B6" s="110" t="inlineStr">
        <is>
          <t>노    상</t>
        </is>
      </c>
      <c r="C6" s="108" t="inlineStr">
        <is>
          <t>흙의 입도</t>
        </is>
      </c>
      <c r="D6" s="110" t="inlineStr">
        <is>
          <t>KS F 2302</t>
        </is>
      </c>
      <c r="E6" s="113" t="n">
        <v>100</v>
      </c>
      <c r="F6" s="114" t="inlineStr">
        <is>
          <t>m 마다</t>
        </is>
      </c>
      <c r="G6" s="113" t="n">
        <v>1200</v>
      </c>
      <c r="H6" s="115">
        <f>IF(OR(N(E6)=0,N(G6)=0),"",ROUNDUP(G6/E6,0))</f>
        <v/>
      </c>
      <c r="I6" s="114" t="n"/>
    </row>
    <row r="7" ht="21" customHeight="1">
      <c r="A7" s="110" t="inlineStr">
        <is>
          <t>토    공</t>
        </is>
      </c>
      <c r="B7" s="110" t="inlineStr">
        <is>
          <t>노    상</t>
        </is>
      </c>
      <c r="C7" s="108" t="inlineStr">
        <is>
          <t>다    짐</t>
        </is>
      </c>
      <c r="D7" s="110" t="inlineStr">
        <is>
          <t>KS F 2312</t>
        </is>
      </c>
      <c r="E7" s="113" t="n">
        <v>400</v>
      </c>
      <c r="F7" s="114" t="inlineStr">
        <is>
          <t>m 마다</t>
        </is>
      </c>
      <c r="G7" s="113" t="n">
        <v>1200</v>
      </c>
      <c r="H7" s="115">
        <f>IF(OR(N(E7)=0,N(G7)=0),"",ROUNDUP(G7/E7,0))</f>
        <v/>
      </c>
      <c r="I7" s="114" t="n"/>
    </row>
    <row r="8" ht="21" customHeight="1">
      <c r="A8" s="110" t="inlineStr">
        <is>
          <t>토    공</t>
        </is>
      </c>
      <c r="B8" s="110" t="inlineStr">
        <is>
          <t>선 택 층</t>
        </is>
      </c>
      <c r="C8" s="108" t="inlineStr">
        <is>
          <t>체 가 름</t>
        </is>
      </c>
      <c r="D8" s="110" t="inlineStr">
        <is>
          <t>KS F 2502</t>
        </is>
      </c>
      <c r="E8" s="113" t="n">
        <v>1</v>
      </c>
      <c r="F8" s="114" t="inlineStr">
        <is>
          <t>골재원마다</t>
        </is>
      </c>
      <c r="G8" s="113" t="n">
        <v>1</v>
      </c>
      <c r="H8" s="115">
        <f>IF(OR(N(E8)=0,N(G8)=0),"",ROUNDUP(G8/E8,0))</f>
        <v/>
      </c>
      <c r="I8" s="114" t="n"/>
    </row>
    <row r="9" ht="21" customHeight="1">
      <c r="A9" s="110" t="inlineStr">
        <is>
          <t>토    공</t>
        </is>
      </c>
      <c r="B9" s="110" t="inlineStr">
        <is>
          <t>선 택 층</t>
        </is>
      </c>
      <c r="C9" s="108" t="inlineStr">
        <is>
          <t>밀도 및 흡수율</t>
        </is>
      </c>
      <c r="D9" s="110" t="inlineStr">
        <is>
          <t>KS F 2503 · 2504</t>
        </is>
      </c>
      <c r="E9" s="113" t="n">
        <v>1</v>
      </c>
      <c r="F9" s="114" t="inlineStr">
        <is>
          <t>골재원마다</t>
        </is>
      </c>
      <c r="G9" s="113" t="n">
        <v>1</v>
      </c>
      <c r="H9" s="115">
        <f>IF(OR(N(E9)=0,N(G9)=0),"",ROUNDUP(G9/E9,0))</f>
        <v/>
      </c>
      <c r="I9" s="114" t="n"/>
    </row>
    <row r="10" ht="21" customHeight="1">
      <c r="A10" s="110" t="inlineStr">
        <is>
          <t>토    공</t>
        </is>
      </c>
      <c r="B10" s="110" t="inlineStr">
        <is>
          <t>선 택 층</t>
        </is>
      </c>
      <c r="C10" s="108" t="inlineStr">
        <is>
          <t>마    모</t>
        </is>
      </c>
      <c r="D10" s="110" t="inlineStr">
        <is>
          <t>KS F 2508</t>
        </is>
      </c>
      <c r="E10" s="113" t="n">
        <v>1</v>
      </c>
      <c r="F10" s="114" t="inlineStr">
        <is>
          <t>골재원마다</t>
        </is>
      </c>
      <c r="G10" s="113" t="n">
        <v>1</v>
      </c>
      <c r="H10" s="115">
        <f>IF(OR(N(E10)=0,N(G10)=0),"",ROUNDUP(G10/E10,0))</f>
        <v/>
      </c>
      <c r="I10" s="114" t="n"/>
    </row>
    <row r="11" ht="21" customHeight="1">
      <c r="A11" s="110" t="inlineStr">
        <is>
          <t>토    공</t>
        </is>
      </c>
      <c r="B11" s="110" t="inlineStr">
        <is>
          <t>선 택 층</t>
        </is>
      </c>
      <c r="C11" s="108" t="inlineStr">
        <is>
          <t>0.08mm체 통과량</t>
        </is>
      </c>
      <c r="D11" s="110" t="inlineStr">
        <is>
          <t>KS F 2511</t>
        </is>
      </c>
      <c r="E11" s="113" t="n">
        <v>1</v>
      </c>
      <c r="F11" s="114" t="inlineStr">
        <is>
          <t>골재원마다</t>
        </is>
      </c>
      <c r="G11" s="113" t="n">
        <v>1</v>
      </c>
      <c r="H11" s="115">
        <f>IF(OR(N(E11)=0,N(G11)=0),"",ROUNDUP(G11/E11,0))</f>
        <v/>
      </c>
      <c r="I11" s="114" t="n"/>
    </row>
    <row r="12" ht="21" customHeight="1">
      <c r="A12" s="110" t="inlineStr">
        <is>
          <t>토    공</t>
        </is>
      </c>
      <c r="B12" s="110" t="inlineStr">
        <is>
          <t>선 택 층</t>
        </is>
      </c>
      <c r="C12" s="108" t="inlineStr">
        <is>
          <t>모래당량</t>
        </is>
      </c>
      <c r="D12" s="110" t="inlineStr">
        <is>
          <t>KS F 2340</t>
        </is>
      </c>
      <c r="E12" s="113" t="n">
        <v>1</v>
      </c>
      <c r="F12" s="114" t="inlineStr">
        <is>
          <t>골재원마다</t>
        </is>
      </c>
      <c r="G12" s="113" t="n">
        <v>1</v>
      </c>
      <c r="H12" s="115">
        <f>IF(OR(N(E12)=0,N(G12)=0),"",ROUNDUP(G12/E12,0))</f>
        <v/>
      </c>
      <c r="I12" s="114" t="n"/>
    </row>
    <row r="13" ht="21" customHeight="1">
      <c r="A13" s="110" t="inlineStr">
        <is>
          <t>토    공</t>
        </is>
      </c>
      <c r="B13" s="110" t="inlineStr">
        <is>
          <t>선 택 층</t>
        </is>
      </c>
      <c r="C13" s="108" t="inlineStr">
        <is>
          <t>다    짐</t>
        </is>
      </c>
      <c r="D13" s="110" t="inlineStr">
        <is>
          <t>KS F 2312</t>
        </is>
      </c>
      <c r="E13" s="113" t="n">
        <v>1</v>
      </c>
      <c r="F13" s="114" t="inlineStr">
        <is>
          <t>골재원마다</t>
        </is>
      </c>
      <c r="G13" s="113" t="n">
        <v>1</v>
      </c>
      <c r="H13" s="115">
        <f>IF(OR(N(E13)=0,N(G13)=0),"",ROUNDUP(G13/E13,0))</f>
        <v/>
      </c>
      <c r="I13" s="114" t="n"/>
    </row>
    <row r="14" ht="21" customHeight="1">
      <c r="A14" s="110" t="inlineStr">
        <is>
          <t>토    공</t>
        </is>
      </c>
      <c r="B14" s="110" t="inlineStr">
        <is>
          <t>보조기층</t>
        </is>
      </c>
      <c r="C14" s="108" t="inlineStr">
        <is>
          <t>체 가 름</t>
        </is>
      </c>
      <c r="D14" s="110" t="inlineStr">
        <is>
          <t>KS F 2502</t>
        </is>
      </c>
      <c r="E14" s="113" t="n">
        <v>1</v>
      </c>
      <c r="F14" s="114" t="inlineStr">
        <is>
          <t>골재원마다</t>
        </is>
      </c>
      <c r="G14" s="113" t="n">
        <v>1</v>
      </c>
      <c r="H14" s="115">
        <f>IF(OR(N(E14)=0,N(G14)=0),"",ROUNDUP(G14/E14,0))</f>
        <v/>
      </c>
      <c r="I14" s="114" t="n"/>
    </row>
    <row r="15" ht="21" customHeight="1">
      <c r="A15" s="110" t="inlineStr">
        <is>
          <t>토    공</t>
        </is>
      </c>
      <c r="B15" s="110" t="inlineStr">
        <is>
          <t>보조기층</t>
        </is>
      </c>
      <c r="C15" s="108" t="inlineStr">
        <is>
          <t>밀도 및 흡수율</t>
        </is>
      </c>
      <c r="D15" s="110" t="inlineStr">
        <is>
          <t>KS F 2503 · 2504</t>
        </is>
      </c>
      <c r="E15" s="113" t="n">
        <v>1</v>
      </c>
      <c r="F15" s="114" t="inlineStr">
        <is>
          <t>골재원마다</t>
        </is>
      </c>
      <c r="G15" s="113" t="n">
        <v>1</v>
      </c>
      <c r="H15" s="115">
        <f>IF(OR(N(E15)=0,N(G15)=0),"",ROUNDUP(G15/E15,0))</f>
        <v/>
      </c>
      <c r="I15" s="114" t="n"/>
    </row>
    <row r="16" ht="21" customHeight="1">
      <c r="A16" s="110" t="inlineStr">
        <is>
          <t>토    공</t>
        </is>
      </c>
      <c r="B16" s="110" t="inlineStr">
        <is>
          <t>보조기층</t>
        </is>
      </c>
      <c r="C16" s="108" t="inlineStr">
        <is>
          <t>마    모</t>
        </is>
      </c>
      <c r="D16" s="110" t="inlineStr">
        <is>
          <t>KS F 2508</t>
        </is>
      </c>
      <c r="E16" s="113" t="n">
        <v>1</v>
      </c>
      <c r="F16" s="114" t="inlineStr">
        <is>
          <t>골재원마다</t>
        </is>
      </c>
      <c r="G16" s="113" t="n">
        <v>1</v>
      </c>
      <c r="H16" s="115">
        <f>IF(OR(N(E16)=0,N(G16)=0),"",ROUNDUP(G16/E16,0))</f>
        <v/>
      </c>
      <c r="I16" s="114" t="n"/>
    </row>
    <row r="17" ht="21" customHeight="1">
      <c r="A17" s="110" t="inlineStr">
        <is>
          <t>토    공</t>
        </is>
      </c>
      <c r="B17" s="110" t="inlineStr">
        <is>
          <t>보조기층</t>
        </is>
      </c>
      <c r="C17" s="108" t="inlineStr">
        <is>
          <t>0.08mm체 통과량</t>
        </is>
      </c>
      <c r="D17" s="110" t="inlineStr">
        <is>
          <t>KS F 2511</t>
        </is>
      </c>
      <c r="E17" s="113" t="n">
        <v>1</v>
      </c>
      <c r="F17" s="114" t="inlineStr">
        <is>
          <t>골재원마다</t>
        </is>
      </c>
      <c r="G17" s="113" t="n">
        <v>1</v>
      </c>
      <c r="H17" s="115">
        <f>IF(OR(N(E17)=0,N(G17)=0),"",ROUNDUP(G17/E17,0))</f>
        <v/>
      </c>
      <c r="I17" s="114" t="n"/>
    </row>
    <row r="18" ht="21" customHeight="1">
      <c r="A18" s="110" t="inlineStr">
        <is>
          <t>토    공</t>
        </is>
      </c>
      <c r="B18" s="110" t="inlineStr">
        <is>
          <t>보조기층</t>
        </is>
      </c>
      <c r="C18" s="108" t="inlineStr">
        <is>
          <t>모래당량</t>
        </is>
      </c>
      <c r="D18" s="110" t="inlineStr">
        <is>
          <t>KS F 2340</t>
        </is>
      </c>
      <c r="E18" s="113" t="n">
        <v>1</v>
      </c>
      <c r="F18" s="114" t="inlineStr">
        <is>
          <t>골재원마다</t>
        </is>
      </c>
      <c r="G18" s="113" t="n">
        <v>1</v>
      </c>
      <c r="H18" s="115">
        <f>IF(OR(N(E18)=0,N(G18)=0),"",ROUNDUP(G18/E18,0))</f>
        <v/>
      </c>
      <c r="I18" s="114" t="n"/>
    </row>
    <row r="19" ht="21" customHeight="1">
      <c r="A19" s="110" t="inlineStr">
        <is>
          <t>토    공</t>
        </is>
      </c>
      <c r="B19" s="110" t="inlineStr">
        <is>
          <t>보조기층</t>
        </is>
      </c>
      <c r="C19" s="108" t="inlineStr">
        <is>
          <t>다    짐</t>
        </is>
      </c>
      <c r="D19" s="110" t="inlineStr">
        <is>
          <t>KS F 2312</t>
        </is>
      </c>
      <c r="E19" s="113" t="n">
        <v>1</v>
      </c>
      <c r="F19" s="114" t="inlineStr">
        <is>
          <t>골재원마다</t>
        </is>
      </c>
      <c r="G19" s="113" t="n">
        <v>1</v>
      </c>
      <c r="H19" s="115">
        <f>IF(OR(N(E19)=0,N(G19)=0),"",ROUNDUP(G19/E19,0))</f>
        <v/>
      </c>
      <c r="I19" s="114" t="n"/>
    </row>
    <row r="20" ht="21" customHeight="1">
      <c r="A20" s="110" t="n"/>
      <c r="B20" s="110" t="n"/>
      <c r="C20" s="108" t="n"/>
      <c r="D20" s="110" t="n"/>
      <c r="E20" s="113" t="n"/>
      <c r="F20" s="114" t="n"/>
      <c r="G20" s="113" t="n"/>
      <c r="H20" s="115">
        <f>IF(OR(N(E20)=0,N(G20)=0),"",ROUNDUP(G20/E20,0))</f>
        <v/>
      </c>
      <c r="I20" s="114" t="n"/>
    </row>
    <row r="21" ht="21" customHeight="1">
      <c r="A21" s="110" t="n"/>
      <c r="B21" s="110" t="n"/>
      <c r="C21" s="108" t="n"/>
      <c r="D21" s="110" t="n"/>
      <c r="E21" s="113" t="n"/>
      <c r="F21" s="114" t="n"/>
      <c r="G21" s="113" t="n"/>
      <c r="H21" s="115">
        <f>IF(OR(N(E21)=0,N(G21)=0),"",ROUNDUP(G21/E21,0))</f>
        <v/>
      </c>
      <c r="I21" s="114" t="n"/>
    </row>
    <row r="22" ht="22" customHeight="1">
      <c r="A22" s="97" t="inlineStr">
        <is>
          <t>계 (계획 횟수 합)</t>
        </is>
      </c>
      <c r="B22" s="7" t="n"/>
      <c r="C22" s="7" t="n"/>
      <c r="D22" s="7" t="n"/>
      <c r="E22" s="7" t="n"/>
      <c r="F22" s="7" t="n"/>
      <c r="G22" s="7" t="n"/>
      <c r="H22" s="116">
        <f>IF(SUM(H6:H21)=0,"",SUM(H6:H21))</f>
        <v/>
      </c>
      <c r="I22" s="97" t="inlineStr"/>
    </row>
    <row r="23" ht="6" customHeight="1"/>
    <row r="24" ht="24" customHeight="1">
      <c r="A24" s="5" t="inlineStr">
        <is>
          <t>2.3.6  관리시험 계획서</t>
        </is>
      </c>
    </row>
    <row r="25" ht="26" customHeight="1">
      <c r="A25" s="19" t="inlineStr">
        <is>
          <t>종  별</t>
        </is>
      </c>
      <c r="B25" s="19" t="inlineStr">
        <is>
          <t>구  분</t>
        </is>
      </c>
      <c r="C25" s="19" t="inlineStr">
        <is>
          <t>시 험 종 목</t>
        </is>
      </c>
      <c r="D25" s="19" t="inlineStr">
        <is>
          <t>시 험 방 법</t>
        </is>
      </c>
      <c r="E25" s="19" t="inlineStr">
        <is>
          <t>시 험 빈 도</t>
        </is>
      </c>
      <c r="F25" s="7" t="n"/>
      <c r="G25" s="19" t="inlineStr">
        <is>
          <t>설계물량</t>
        </is>
      </c>
      <c r="H25" s="19" t="inlineStr">
        <is>
          <t>계획 횟수</t>
        </is>
      </c>
      <c r="I25" s="19" t="inlineStr">
        <is>
          <t>비  고</t>
        </is>
      </c>
    </row>
    <row r="26" ht="21" customHeight="1">
      <c r="A26" s="110" t="inlineStr">
        <is>
          <t>토    공</t>
        </is>
      </c>
      <c r="B26" s="110" t="inlineStr">
        <is>
          <t>노    상</t>
        </is>
      </c>
      <c r="C26" s="108" t="inlineStr">
        <is>
          <t>다    짐</t>
        </is>
      </c>
      <c r="D26" s="110" t="inlineStr">
        <is>
          <t>KS F 2312</t>
        </is>
      </c>
      <c r="E26" s="113" t="n">
        <v>400</v>
      </c>
      <c r="F26" s="114" t="inlineStr">
        <is>
          <t>m 마다</t>
        </is>
      </c>
      <c r="G26" s="113" t="n">
        <v>1200</v>
      </c>
      <c r="H26" s="115">
        <f>IF(OR(N(E26)=0,N(G26)=0),"",ROUNDUP(G26/E26,0))</f>
        <v/>
      </c>
      <c r="I26" s="114" t="n"/>
    </row>
    <row r="27" ht="21" customHeight="1">
      <c r="A27" s="110" t="inlineStr">
        <is>
          <t>토    공</t>
        </is>
      </c>
      <c r="B27" s="110" t="inlineStr">
        <is>
          <t>노    상</t>
        </is>
      </c>
      <c r="C27" s="108" t="inlineStr">
        <is>
          <t>현장밀도</t>
        </is>
      </c>
      <c r="D27" s="110" t="inlineStr">
        <is>
          <t>KS F 2311</t>
        </is>
      </c>
      <c r="E27" s="113" t="n">
        <v>400</v>
      </c>
      <c r="F27" s="114" t="inlineStr">
        <is>
          <t>m 마다</t>
        </is>
      </c>
      <c r="G27" s="113" t="n">
        <v>1200</v>
      </c>
      <c r="H27" s="115">
        <f>IF(OR(N(E27)=0,N(G27)=0),"",ROUNDUP(G27/E27,0))</f>
        <v/>
      </c>
      <c r="I27" s="114" t="n"/>
    </row>
    <row r="28" ht="21" customHeight="1">
      <c r="A28" s="110" t="inlineStr">
        <is>
          <t>토    공</t>
        </is>
      </c>
      <c r="B28" s="110" t="inlineStr">
        <is>
          <t>선 택 층</t>
        </is>
      </c>
      <c r="C28" s="108" t="inlineStr">
        <is>
          <t>함 수 비</t>
        </is>
      </c>
      <c r="D28" s="110" t="inlineStr">
        <is>
          <t>KS F 2306</t>
        </is>
      </c>
      <c r="E28" s="113" t="n">
        <v>200</v>
      </c>
      <c r="F28" s="114" t="inlineStr">
        <is>
          <t>m 마다</t>
        </is>
      </c>
      <c r="G28" s="113" t="n">
        <v>1200</v>
      </c>
      <c r="H28" s="115">
        <f>IF(OR(N(E28)=0,N(G28)=0),"",ROUNDUP(G28/E28,0))</f>
        <v/>
      </c>
      <c r="I28" s="114" t="n"/>
    </row>
    <row r="29" ht="21" customHeight="1">
      <c r="A29" s="110" t="inlineStr">
        <is>
          <t>토    공</t>
        </is>
      </c>
      <c r="B29" s="110" t="inlineStr">
        <is>
          <t>선 택 층</t>
        </is>
      </c>
      <c r="C29" s="108" t="inlineStr">
        <is>
          <t>0.08mm체 통과량</t>
        </is>
      </c>
      <c r="D29" s="110" t="inlineStr">
        <is>
          <t>KS F 2511</t>
        </is>
      </c>
      <c r="E29" s="113" t="n">
        <v>200</v>
      </c>
      <c r="F29" s="114" t="inlineStr">
        <is>
          <t>m 마다</t>
        </is>
      </c>
      <c r="G29" s="113" t="n">
        <v>1200</v>
      </c>
      <c r="H29" s="115">
        <f>IF(OR(N(E29)=0,N(G29)=0),"",ROUNDUP(G29/E29,0))</f>
        <v/>
      </c>
      <c r="I29" s="114" t="n"/>
    </row>
    <row r="30" ht="21" customHeight="1">
      <c r="A30" s="110" t="inlineStr">
        <is>
          <t>토    공</t>
        </is>
      </c>
      <c r="B30" s="110" t="inlineStr">
        <is>
          <t>선 택 층</t>
        </is>
      </c>
      <c r="C30" s="108" t="inlineStr">
        <is>
          <t>현장밀도</t>
        </is>
      </c>
      <c r="D30" s="110" t="inlineStr">
        <is>
          <t>KS F 2311</t>
        </is>
      </c>
      <c r="E30" s="113" t="n">
        <v>200</v>
      </c>
      <c r="F30" s="114" t="inlineStr">
        <is>
          <t>m 마다</t>
        </is>
      </c>
      <c r="G30" s="113" t="n">
        <v>1200</v>
      </c>
      <c r="H30" s="115">
        <f>IF(OR(N(E30)=0,N(G30)=0),"",ROUNDUP(G30/E30,0))</f>
        <v/>
      </c>
      <c r="I30" s="114" t="n"/>
    </row>
    <row r="31" ht="21" customHeight="1">
      <c r="A31" s="110" t="inlineStr">
        <is>
          <t>토    공</t>
        </is>
      </c>
      <c r="B31" s="110" t="inlineStr">
        <is>
          <t>보조기층</t>
        </is>
      </c>
      <c r="C31" s="108" t="inlineStr">
        <is>
          <t>함 수 비</t>
        </is>
      </c>
      <c r="D31" s="110" t="inlineStr">
        <is>
          <t>KS F 2306</t>
        </is>
      </c>
      <c r="E31" s="113" t="n">
        <v>200</v>
      </c>
      <c r="F31" s="114" t="inlineStr">
        <is>
          <t>m 마다</t>
        </is>
      </c>
      <c r="G31" s="113" t="n">
        <v>1200</v>
      </c>
      <c r="H31" s="115">
        <f>IF(OR(N(E31)=0,N(G31)=0),"",ROUNDUP(G31/E31,0))</f>
        <v/>
      </c>
      <c r="I31" s="114" t="n"/>
    </row>
    <row r="32" ht="21" customHeight="1">
      <c r="A32" s="110" t="inlineStr">
        <is>
          <t>토    공</t>
        </is>
      </c>
      <c r="B32" s="110" t="inlineStr">
        <is>
          <t>보조기층</t>
        </is>
      </c>
      <c r="C32" s="108" t="inlineStr">
        <is>
          <t>0.08mm체 통과량</t>
        </is>
      </c>
      <c r="D32" s="110" t="inlineStr">
        <is>
          <t>KS F 2511</t>
        </is>
      </c>
      <c r="E32" s="113" t="n">
        <v>200</v>
      </c>
      <c r="F32" s="114" t="inlineStr">
        <is>
          <t>m 마다</t>
        </is>
      </c>
      <c r="G32" s="113" t="n">
        <v>1200</v>
      </c>
      <c r="H32" s="115">
        <f>IF(OR(N(E32)=0,N(G32)=0),"",ROUNDUP(G32/E32,0))</f>
        <v/>
      </c>
      <c r="I32" s="114" t="n"/>
    </row>
    <row r="33" ht="21" customHeight="1">
      <c r="A33" s="110" t="inlineStr">
        <is>
          <t>토    공</t>
        </is>
      </c>
      <c r="B33" s="110" t="inlineStr">
        <is>
          <t>보조기층</t>
        </is>
      </c>
      <c r="C33" s="108" t="inlineStr">
        <is>
          <t>현장밀도</t>
        </is>
      </c>
      <c r="D33" s="110" t="inlineStr">
        <is>
          <t>KS F 2311</t>
        </is>
      </c>
      <c r="E33" s="113" t="n">
        <v>200</v>
      </c>
      <c r="F33" s="114" t="inlineStr">
        <is>
          <t>m 마다</t>
        </is>
      </c>
      <c r="G33" s="113" t="n">
        <v>1200</v>
      </c>
      <c r="H33" s="115">
        <f>IF(OR(N(E33)=0,N(G33)=0),"",ROUNDUP(G33/E33,0))</f>
        <v/>
      </c>
      <c r="I33" s="114" t="n"/>
    </row>
    <row r="34" ht="21" customHeight="1">
      <c r="A34" s="110" t="inlineStr">
        <is>
          <t>콘크리트</t>
        </is>
      </c>
      <c r="B34" s="110" t="inlineStr">
        <is>
          <t>경화 콘크리트</t>
        </is>
      </c>
      <c r="C34" s="108" t="inlineStr">
        <is>
          <t>압축강도</t>
        </is>
      </c>
      <c r="D34" s="110" t="inlineStr">
        <is>
          <t>KS F 2405</t>
        </is>
      </c>
      <c r="E34" s="113" t="n">
        <v>100</v>
      </c>
      <c r="F34" s="114" t="inlineStr">
        <is>
          <t>㎥ 마다</t>
        </is>
      </c>
      <c r="G34" s="113" t="n">
        <v>850</v>
      </c>
      <c r="H34" s="115">
        <f>IF(OR(N(E34)=0,N(G34)=0),"",ROUNDUP(G34/E34,0))</f>
        <v/>
      </c>
      <c r="I34" s="114" t="n"/>
    </row>
    <row r="35" ht="21" customHeight="1">
      <c r="A35" s="110" t="inlineStr">
        <is>
          <t>아스팔트</t>
        </is>
      </c>
      <c r="B35" s="110" t="inlineStr">
        <is>
          <t>표    층</t>
        </is>
      </c>
      <c r="C35" s="108" t="inlineStr">
        <is>
          <t>마샬 안정도</t>
        </is>
      </c>
      <c r="D35" s="110" t="n"/>
      <c r="E35" s="113" t="n">
        <v>500</v>
      </c>
      <c r="F35" s="114" t="inlineStr">
        <is>
          <t>m 마다</t>
        </is>
      </c>
      <c r="G35" s="113" t="n">
        <v>1200</v>
      </c>
      <c r="H35" s="115">
        <f>IF(OR(N(E35)=0,N(G35)=0),"",ROUNDUP(G35/E35,0))</f>
        <v/>
      </c>
      <c r="I35" s="114" t="n"/>
    </row>
    <row r="36" ht="21" customHeight="1">
      <c r="A36" s="110" t="inlineStr">
        <is>
          <t>아스팔트</t>
        </is>
      </c>
      <c r="B36" s="110" t="inlineStr">
        <is>
          <t>표    층</t>
        </is>
      </c>
      <c r="C36" s="108" t="inlineStr">
        <is>
          <t>아스팔트 함량</t>
        </is>
      </c>
      <c r="D36" s="110" t="n"/>
      <c r="E36" s="113" t="n">
        <v>500</v>
      </c>
      <c r="F36" s="114" t="inlineStr">
        <is>
          <t>m 마다</t>
        </is>
      </c>
      <c r="G36" s="113" t="n">
        <v>1200</v>
      </c>
      <c r="H36" s="115">
        <f>IF(OR(N(E36)=0,N(G36)=0),"",ROUNDUP(G36/E36,0))</f>
        <v/>
      </c>
      <c r="I36" s="114" t="n"/>
    </row>
    <row r="37" ht="21" customHeight="1">
      <c r="A37" s="110" t="inlineStr">
        <is>
          <t>아스팔트</t>
        </is>
      </c>
      <c r="B37" s="110" t="inlineStr">
        <is>
          <t>표    층</t>
        </is>
      </c>
      <c r="C37" s="108" t="inlineStr">
        <is>
          <t>추출 골재 체가름</t>
        </is>
      </c>
      <c r="D37" s="110" t="n"/>
      <c r="E37" s="113" t="n">
        <v>500</v>
      </c>
      <c r="F37" s="114" t="inlineStr">
        <is>
          <t>m 마다</t>
        </is>
      </c>
      <c r="G37" s="113" t="n">
        <v>1200</v>
      </c>
      <c r="H37" s="115">
        <f>IF(OR(N(E37)=0,N(G37)=0),"",ROUNDUP(G37/E37,0))</f>
        <v/>
      </c>
      <c r="I37" s="114" t="n"/>
    </row>
    <row r="38" ht="21" customHeight="1">
      <c r="A38" s="110" t="inlineStr">
        <is>
          <t>아스팔트</t>
        </is>
      </c>
      <c r="B38" s="110" t="inlineStr">
        <is>
          <t>표    층</t>
        </is>
      </c>
      <c r="C38" s="108" t="inlineStr">
        <is>
          <t>밀    도</t>
        </is>
      </c>
      <c r="D38" s="110" t="n"/>
      <c r="E38" s="113" t="n">
        <v>500</v>
      </c>
      <c r="F38" s="114" t="inlineStr">
        <is>
          <t>m 마다</t>
        </is>
      </c>
      <c r="G38" s="113" t="n">
        <v>1200</v>
      </c>
      <c r="H38" s="115">
        <f>IF(OR(N(E38)=0,N(G38)=0),"",ROUNDUP(G38/E38,0))</f>
        <v/>
      </c>
      <c r="I38" s="114" t="n"/>
    </row>
    <row r="39" ht="21" customHeight="1">
      <c r="A39" s="110" t="inlineStr">
        <is>
          <t>아스팔트</t>
        </is>
      </c>
      <c r="B39" s="110" t="inlineStr">
        <is>
          <t>표    층</t>
        </is>
      </c>
      <c r="C39" s="108" t="inlineStr">
        <is>
          <t>코어 채취</t>
        </is>
      </c>
      <c r="D39" s="110" t="n"/>
      <c r="E39" s="113" t="n">
        <v>500</v>
      </c>
      <c r="F39" s="114" t="inlineStr">
        <is>
          <t>m 마다</t>
        </is>
      </c>
      <c r="G39" s="113" t="n">
        <v>1200</v>
      </c>
      <c r="H39" s="115">
        <f>IF(OR(N(E39)=0,N(G39)=0),"",ROUNDUP(G39/E39,0))</f>
        <v/>
      </c>
      <c r="I39" s="114" t="n"/>
    </row>
    <row r="40" ht="21" customHeight="1">
      <c r="A40" s="110" t="inlineStr">
        <is>
          <t>아스팔트</t>
        </is>
      </c>
      <c r="B40" s="110" t="inlineStr">
        <is>
          <t>기    층</t>
        </is>
      </c>
      <c r="C40" s="108" t="inlineStr">
        <is>
          <t>마샬 안정도</t>
        </is>
      </c>
      <c r="D40" s="110" t="n"/>
      <c r="E40" s="113" t="n">
        <v>500</v>
      </c>
      <c r="F40" s="114" t="inlineStr">
        <is>
          <t>m 마다</t>
        </is>
      </c>
      <c r="G40" s="113" t="n">
        <v>1200</v>
      </c>
      <c r="H40" s="115">
        <f>IF(OR(N(E40)=0,N(G40)=0),"",ROUNDUP(G40/E40,0))</f>
        <v/>
      </c>
      <c r="I40" s="114" t="n"/>
    </row>
    <row r="41" ht="21" customHeight="1">
      <c r="A41" s="110" t="inlineStr">
        <is>
          <t>아스팔트</t>
        </is>
      </c>
      <c r="B41" s="110" t="inlineStr">
        <is>
          <t>기    층</t>
        </is>
      </c>
      <c r="C41" s="108" t="inlineStr">
        <is>
          <t>아스팔트 함량</t>
        </is>
      </c>
      <c r="D41" s="110" t="n"/>
      <c r="E41" s="113" t="n">
        <v>500</v>
      </c>
      <c r="F41" s="114" t="inlineStr">
        <is>
          <t>m 마다</t>
        </is>
      </c>
      <c r="G41" s="113" t="n">
        <v>1200</v>
      </c>
      <c r="H41" s="115">
        <f>IF(OR(N(E41)=0,N(G41)=0),"",ROUNDUP(G41/E41,0))</f>
        <v/>
      </c>
      <c r="I41" s="114" t="n"/>
    </row>
    <row r="42" ht="21" customHeight="1">
      <c r="A42" s="110" t="inlineStr">
        <is>
          <t>아스팔트</t>
        </is>
      </c>
      <c r="B42" s="110" t="inlineStr">
        <is>
          <t>기    층</t>
        </is>
      </c>
      <c r="C42" s="108" t="inlineStr">
        <is>
          <t>추출 골재 체가름</t>
        </is>
      </c>
      <c r="D42" s="110" t="n"/>
      <c r="E42" s="113" t="n">
        <v>500</v>
      </c>
      <c r="F42" s="114" t="inlineStr">
        <is>
          <t>m 마다</t>
        </is>
      </c>
      <c r="G42" s="113" t="n">
        <v>1200</v>
      </c>
      <c r="H42" s="115">
        <f>IF(OR(N(E42)=0,N(G42)=0),"",ROUNDUP(G42/E42,0))</f>
        <v/>
      </c>
      <c r="I42" s="114" t="n"/>
    </row>
    <row r="43" ht="21" customHeight="1">
      <c r="A43" s="110" t="inlineStr">
        <is>
          <t>아스팔트</t>
        </is>
      </c>
      <c r="B43" s="110" t="inlineStr">
        <is>
          <t>기    층</t>
        </is>
      </c>
      <c r="C43" s="108" t="inlineStr">
        <is>
          <t>밀    도</t>
        </is>
      </c>
      <c r="D43" s="110" t="n"/>
      <c r="E43" s="113" t="n">
        <v>500</v>
      </c>
      <c r="F43" s="114" t="inlineStr">
        <is>
          <t>m 마다</t>
        </is>
      </c>
      <c r="G43" s="113" t="n">
        <v>1200</v>
      </c>
      <c r="H43" s="115">
        <f>IF(OR(N(E43)=0,N(G43)=0),"",ROUNDUP(G43/E43,0))</f>
        <v/>
      </c>
      <c r="I43" s="114" t="n"/>
    </row>
    <row r="44" ht="21" customHeight="1">
      <c r="A44" s="110" t="inlineStr">
        <is>
          <t>아스팔트</t>
        </is>
      </c>
      <c r="B44" s="110" t="inlineStr">
        <is>
          <t>기    층</t>
        </is>
      </c>
      <c r="C44" s="108" t="inlineStr">
        <is>
          <t>코어 채취</t>
        </is>
      </c>
      <c r="D44" s="110" t="n"/>
      <c r="E44" s="113" t="n">
        <v>500</v>
      </c>
      <c r="F44" s="114" t="inlineStr">
        <is>
          <t>m 마다</t>
        </is>
      </c>
      <c r="G44" s="113" t="n">
        <v>1200</v>
      </c>
      <c r="H44" s="115">
        <f>IF(OR(N(E44)=0,N(G44)=0),"",ROUNDUP(G44/E44,0))</f>
        <v/>
      </c>
      <c r="I44" s="114" t="n"/>
    </row>
    <row r="45" ht="21" customHeight="1">
      <c r="A45" s="110" t="n"/>
      <c r="B45" s="110" t="n"/>
      <c r="C45" s="108" t="n"/>
      <c r="D45" s="110" t="n"/>
      <c r="E45" s="113" t="n"/>
      <c r="F45" s="114" t="n"/>
      <c r="G45" s="113" t="n"/>
      <c r="H45" s="115">
        <f>IF(OR(N(E45)=0,N(G45)=0),"",ROUNDUP(G45/E45,0))</f>
        <v/>
      </c>
      <c r="I45" s="114" t="n"/>
    </row>
    <row r="46" ht="21" customHeight="1">
      <c r="A46" s="110" t="n"/>
      <c r="B46" s="110" t="n"/>
      <c r="C46" s="108" t="n"/>
      <c r="D46" s="110" t="n"/>
      <c r="E46" s="113" t="n"/>
      <c r="F46" s="114" t="n"/>
      <c r="G46" s="113" t="n"/>
      <c r="H46" s="115">
        <f>IF(OR(N(E46)=0,N(G46)=0),"",ROUNDUP(G46/E46,0))</f>
        <v/>
      </c>
      <c r="I46" s="114" t="n"/>
    </row>
    <row r="47" ht="22" customHeight="1">
      <c r="A47" s="97" t="inlineStr">
        <is>
          <t>계 (계획 횟수 합)</t>
        </is>
      </c>
      <c r="B47" s="7" t="n"/>
      <c r="C47" s="7" t="n"/>
      <c r="D47" s="7" t="n"/>
      <c r="E47" s="7" t="n"/>
      <c r="F47" s="7" t="n"/>
      <c r="G47" s="7" t="n"/>
      <c r="H47" s="116">
        <f>IF(SUM(H26:H46)=0,"",SUM(H26:H46))</f>
        <v/>
      </c>
      <c r="I47" s="97" t="inlineStr"/>
    </row>
    <row r="48" ht="6" customHeight="1"/>
    <row r="49" ht="24" customHeight="1">
      <c r="A49" s="5" t="inlineStr">
        <is>
          <t>2.3.7  검사시험 계획서</t>
        </is>
      </c>
    </row>
    <row r="50" ht="26" customHeight="1">
      <c r="A50" s="19" t="inlineStr">
        <is>
          <t>종  별</t>
        </is>
      </c>
      <c r="B50" s="19" t="inlineStr">
        <is>
          <t>구  분</t>
        </is>
      </c>
      <c r="C50" s="19" t="inlineStr">
        <is>
          <t>시 험 종 목</t>
        </is>
      </c>
      <c r="D50" s="19" t="inlineStr">
        <is>
          <t>시 험 방 법</t>
        </is>
      </c>
      <c r="E50" s="19" t="inlineStr">
        <is>
          <t>시 험 빈 도</t>
        </is>
      </c>
      <c r="F50" s="7" t="n"/>
      <c r="G50" s="19" t="inlineStr">
        <is>
          <t>설계물량</t>
        </is>
      </c>
      <c r="H50" s="19" t="inlineStr">
        <is>
          <t>계획 횟수</t>
        </is>
      </c>
      <c r="I50" s="19" t="inlineStr">
        <is>
          <t>비  고</t>
        </is>
      </c>
    </row>
    <row r="51" ht="21" customHeight="1">
      <c r="A51" s="110" t="inlineStr">
        <is>
          <t>토    공</t>
        </is>
      </c>
      <c r="B51" s="110" t="inlineStr">
        <is>
          <t>노    상</t>
        </is>
      </c>
      <c r="C51" s="108" t="inlineStr">
        <is>
          <t>현장밀도</t>
        </is>
      </c>
      <c r="D51" s="110" t="inlineStr">
        <is>
          <t>KS F 2311</t>
        </is>
      </c>
      <c r="E51" s="113" t="n">
        <v>400</v>
      </c>
      <c r="F51" s="114" t="inlineStr">
        <is>
          <t>m 마다</t>
        </is>
      </c>
      <c r="G51" s="113" t="n">
        <v>1200</v>
      </c>
      <c r="H51" s="115">
        <f>IF(OR(N(E51)=0,N(G51)=0),"",ROUNDUP(G51/E51,0))</f>
        <v/>
      </c>
      <c r="I51" s="114" t="n"/>
    </row>
    <row r="52" ht="21" customHeight="1">
      <c r="A52" s="110" t="inlineStr">
        <is>
          <t>토    공</t>
        </is>
      </c>
      <c r="B52" s="110" t="inlineStr">
        <is>
          <t>보조기층</t>
        </is>
      </c>
      <c r="C52" s="108" t="inlineStr">
        <is>
          <t>현장밀도</t>
        </is>
      </c>
      <c r="D52" s="110" t="inlineStr">
        <is>
          <t>KS F 2311</t>
        </is>
      </c>
      <c r="E52" s="113" t="n">
        <v>200</v>
      </c>
      <c r="F52" s="114" t="inlineStr">
        <is>
          <t>m 마다</t>
        </is>
      </c>
      <c r="G52" s="113" t="n">
        <v>1200</v>
      </c>
      <c r="H52" s="115">
        <f>IF(OR(N(E52)=0,N(G52)=0),"",ROUNDUP(G52/E52,0))</f>
        <v/>
      </c>
      <c r="I52" s="114" t="n"/>
    </row>
    <row r="53" ht="21" customHeight="1">
      <c r="A53" s="110" t="inlineStr">
        <is>
          <t>토    공</t>
        </is>
      </c>
      <c r="B53" s="110" t="inlineStr">
        <is>
          <t>선 택 층</t>
        </is>
      </c>
      <c r="C53" s="108" t="inlineStr">
        <is>
          <t>현장밀도</t>
        </is>
      </c>
      <c r="D53" s="110" t="inlineStr">
        <is>
          <t>KS F 2311</t>
        </is>
      </c>
      <c r="E53" s="113" t="n">
        <v>200</v>
      </c>
      <c r="F53" s="114" t="inlineStr">
        <is>
          <t>m 마다</t>
        </is>
      </c>
      <c r="G53" s="113" t="n">
        <v>1200</v>
      </c>
      <c r="H53" s="115">
        <f>IF(OR(N(E53)=0,N(G53)=0),"",ROUNDUP(G53/E53,0))</f>
        <v/>
      </c>
      <c r="I53" s="114" t="n"/>
    </row>
    <row r="54" ht="21" customHeight="1">
      <c r="A54" s="110" t="inlineStr">
        <is>
          <t>아스팔트</t>
        </is>
      </c>
      <c r="B54" s="110" t="inlineStr">
        <is>
          <t>표    층</t>
        </is>
      </c>
      <c r="C54" s="108" t="inlineStr">
        <is>
          <t>마샬 안정도</t>
        </is>
      </c>
      <c r="D54" s="110" t="n"/>
      <c r="E54" s="113" t="n">
        <v>500</v>
      </c>
      <c r="F54" s="114" t="inlineStr">
        <is>
          <t>m 마다</t>
        </is>
      </c>
      <c r="G54" s="113" t="n">
        <v>1200</v>
      </c>
      <c r="H54" s="115">
        <f>IF(OR(N(E54)=0,N(G54)=0),"",ROUNDUP(G54/E54,0))</f>
        <v/>
      </c>
      <c r="I54" s="114" t="n"/>
    </row>
    <row r="55" ht="21" customHeight="1">
      <c r="A55" s="110" t="inlineStr">
        <is>
          <t>아스팔트</t>
        </is>
      </c>
      <c r="B55" s="110" t="inlineStr">
        <is>
          <t>표    층</t>
        </is>
      </c>
      <c r="C55" s="108" t="inlineStr">
        <is>
          <t>아스팔트 함량</t>
        </is>
      </c>
      <c r="D55" s="110" t="n"/>
      <c r="E55" s="113" t="n">
        <v>500</v>
      </c>
      <c r="F55" s="114" t="inlineStr">
        <is>
          <t>m 마다</t>
        </is>
      </c>
      <c r="G55" s="113" t="n">
        <v>1200</v>
      </c>
      <c r="H55" s="115">
        <f>IF(OR(N(E55)=0,N(G55)=0),"",ROUNDUP(G55/E55,0))</f>
        <v/>
      </c>
      <c r="I55" s="114" t="n"/>
    </row>
    <row r="56" ht="21" customHeight="1">
      <c r="A56" s="110" t="inlineStr">
        <is>
          <t>아스팔트</t>
        </is>
      </c>
      <c r="B56" s="110" t="inlineStr">
        <is>
          <t>표    층</t>
        </is>
      </c>
      <c r="C56" s="108" t="inlineStr">
        <is>
          <t>추출 골재 체가름</t>
        </is>
      </c>
      <c r="D56" s="110" t="n"/>
      <c r="E56" s="113" t="n">
        <v>500</v>
      </c>
      <c r="F56" s="114" t="inlineStr">
        <is>
          <t>m 마다</t>
        </is>
      </c>
      <c r="G56" s="113" t="n">
        <v>1200</v>
      </c>
      <c r="H56" s="115">
        <f>IF(OR(N(E56)=0,N(G56)=0),"",ROUNDUP(G56/E56,0))</f>
        <v/>
      </c>
      <c r="I56" s="114" t="n"/>
    </row>
    <row r="57" ht="21" customHeight="1">
      <c r="A57" s="110" t="inlineStr">
        <is>
          <t>아스팔트</t>
        </is>
      </c>
      <c r="B57" s="110" t="inlineStr">
        <is>
          <t>표    층</t>
        </is>
      </c>
      <c r="C57" s="108" t="inlineStr">
        <is>
          <t>밀    도</t>
        </is>
      </c>
      <c r="D57" s="110" t="n"/>
      <c r="E57" s="113" t="n">
        <v>500</v>
      </c>
      <c r="F57" s="114" t="inlineStr">
        <is>
          <t>m 마다</t>
        </is>
      </c>
      <c r="G57" s="113" t="n">
        <v>1200</v>
      </c>
      <c r="H57" s="115">
        <f>IF(OR(N(E57)=0,N(G57)=0),"",ROUNDUP(G57/E57,0))</f>
        <v/>
      </c>
      <c r="I57" s="114" t="n"/>
    </row>
    <row r="58" ht="21" customHeight="1">
      <c r="A58" s="110" t="inlineStr">
        <is>
          <t>아스팔트</t>
        </is>
      </c>
      <c r="B58" s="110" t="inlineStr">
        <is>
          <t>표    층</t>
        </is>
      </c>
      <c r="C58" s="108" t="inlineStr">
        <is>
          <t>코어 채취</t>
        </is>
      </c>
      <c r="D58" s="110" t="n"/>
      <c r="E58" s="113" t="n">
        <v>500</v>
      </c>
      <c r="F58" s="114" t="inlineStr">
        <is>
          <t>m 마다</t>
        </is>
      </c>
      <c r="G58" s="113" t="n">
        <v>1200</v>
      </c>
      <c r="H58" s="115">
        <f>IF(OR(N(E58)=0,N(G58)=0),"",ROUNDUP(G58/E58,0))</f>
        <v/>
      </c>
      <c r="I58" s="114" t="n"/>
    </row>
    <row r="59" ht="21" customHeight="1">
      <c r="A59" s="110" t="inlineStr">
        <is>
          <t>아스팔트</t>
        </is>
      </c>
      <c r="B59" s="110" t="inlineStr">
        <is>
          <t>기    층</t>
        </is>
      </c>
      <c r="C59" s="108" t="inlineStr">
        <is>
          <t>마샬 안정도</t>
        </is>
      </c>
      <c r="D59" s="110" t="n"/>
      <c r="E59" s="113" t="n">
        <v>500</v>
      </c>
      <c r="F59" s="114" t="inlineStr">
        <is>
          <t>m 마다</t>
        </is>
      </c>
      <c r="G59" s="113" t="n">
        <v>1200</v>
      </c>
      <c r="H59" s="115">
        <f>IF(OR(N(E59)=0,N(G59)=0),"",ROUNDUP(G59/E59,0))</f>
        <v/>
      </c>
      <c r="I59" s="114" t="n"/>
    </row>
    <row r="60" ht="21" customHeight="1">
      <c r="A60" s="110" t="inlineStr">
        <is>
          <t>아스팔트</t>
        </is>
      </c>
      <c r="B60" s="110" t="inlineStr">
        <is>
          <t>기    층</t>
        </is>
      </c>
      <c r="C60" s="108" t="inlineStr">
        <is>
          <t>아스팔트 함량</t>
        </is>
      </c>
      <c r="D60" s="110" t="n"/>
      <c r="E60" s="113" t="n">
        <v>500</v>
      </c>
      <c r="F60" s="114" t="inlineStr">
        <is>
          <t>m 마다</t>
        </is>
      </c>
      <c r="G60" s="113" t="n">
        <v>1200</v>
      </c>
      <c r="H60" s="115">
        <f>IF(OR(N(E60)=0,N(G60)=0),"",ROUNDUP(G60/E60,0))</f>
        <v/>
      </c>
      <c r="I60" s="114" t="n"/>
    </row>
    <row r="61" ht="21" customHeight="1">
      <c r="A61" s="110" t="inlineStr">
        <is>
          <t>아스팔트</t>
        </is>
      </c>
      <c r="B61" s="110" t="inlineStr">
        <is>
          <t>기    층</t>
        </is>
      </c>
      <c r="C61" s="108" t="inlineStr">
        <is>
          <t>추출 골재 체가름</t>
        </is>
      </c>
      <c r="D61" s="110" t="n"/>
      <c r="E61" s="113" t="n">
        <v>500</v>
      </c>
      <c r="F61" s="114" t="inlineStr">
        <is>
          <t>m 마다</t>
        </is>
      </c>
      <c r="G61" s="113" t="n">
        <v>1200</v>
      </c>
      <c r="H61" s="115">
        <f>IF(OR(N(E61)=0,N(G61)=0),"",ROUNDUP(G61/E61,0))</f>
        <v/>
      </c>
      <c r="I61" s="114" t="n"/>
    </row>
    <row r="62" ht="21" customHeight="1">
      <c r="A62" s="110" t="inlineStr">
        <is>
          <t>아스팔트</t>
        </is>
      </c>
      <c r="B62" s="110" t="inlineStr">
        <is>
          <t>기    층</t>
        </is>
      </c>
      <c r="C62" s="108" t="inlineStr">
        <is>
          <t>밀    도</t>
        </is>
      </c>
      <c r="D62" s="110" t="n"/>
      <c r="E62" s="113" t="n">
        <v>500</v>
      </c>
      <c r="F62" s="114" t="inlineStr">
        <is>
          <t>m 마다</t>
        </is>
      </c>
      <c r="G62" s="113" t="n">
        <v>1200</v>
      </c>
      <c r="H62" s="115">
        <f>IF(OR(N(E62)=0,N(G62)=0),"",ROUNDUP(G62/E62,0))</f>
        <v/>
      </c>
      <c r="I62" s="114" t="n"/>
    </row>
    <row r="63" ht="21" customHeight="1">
      <c r="A63" s="110" t="inlineStr">
        <is>
          <t>아스팔트</t>
        </is>
      </c>
      <c r="B63" s="110" t="inlineStr">
        <is>
          <t>기    층</t>
        </is>
      </c>
      <c r="C63" s="108" t="inlineStr">
        <is>
          <t>코어 채취</t>
        </is>
      </c>
      <c r="D63" s="110" t="n"/>
      <c r="E63" s="113" t="n">
        <v>500</v>
      </c>
      <c r="F63" s="114" t="inlineStr">
        <is>
          <t>m 마다</t>
        </is>
      </c>
      <c r="G63" s="113" t="n">
        <v>1200</v>
      </c>
      <c r="H63" s="115">
        <f>IF(OR(N(E63)=0,N(G63)=0),"",ROUNDUP(G63/E63,0))</f>
        <v/>
      </c>
      <c r="I63" s="114" t="n"/>
    </row>
    <row r="64" ht="21" customHeight="1">
      <c r="A64" s="110" t="n"/>
      <c r="B64" s="110" t="n"/>
      <c r="C64" s="108" t="n"/>
      <c r="D64" s="110" t="n"/>
      <c r="E64" s="113" t="n"/>
      <c r="F64" s="114" t="n"/>
      <c r="G64" s="113" t="n"/>
      <c r="H64" s="115">
        <f>IF(OR(N(E64)=0,N(G64)=0),"",ROUNDUP(G64/E64,0))</f>
        <v/>
      </c>
      <c r="I64" s="114" t="n"/>
    </row>
    <row r="65" ht="21" customHeight="1">
      <c r="A65" s="110" t="n"/>
      <c r="B65" s="110" t="n"/>
      <c r="C65" s="108" t="n"/>
      <c r="D65" s="110" t="n"/>
      <c r="E65" s="113" t="n"/>
      <c r="F65" s="114" t="n"/>
      <c r="G65" s="113" t="n"/>
      <c r="H65" s="115">
        <f>IF(OR(N(E65)=0,N(G65)=0),"",ROUNDUP(G65/E65,0))</f>
        <v/>
      </c>
      <c r="I65" s="114" t="n"/>
    </row>
    <row r="66" ht="22" customHeight="1">
      <c r="A66" s="97" t="inlineStr">
        <is>
          <t>계 (계획 횟수 합)</t>
        </is>
      </c>
      <c r="B66" s="7" t="n"/>
      <c r="C66" s="7" t="n"/>
      <c r="D66" s="7" t="n"/>
      <c r="E66" s="7" t="n"/>
      <c r="F66" s="7" t="n"/>
      <c r="G66" s="7" t="n"/>
      <c r="H66" s="116">
        <f>IF(SUM(H51:H65)=0,"",SUM(H51:H65))</f>
        <v/>
      </c>
      <c r="I66" s="97" t="inlineStr"/>
    </row>
    <row r="67" ht="6" customHeight="1"/>
    <row r="69" ht="34" customHeight="1">
      <c r="A69" s="17" t="inlineStr">
        <is>
          <t>이 시트는 작성 예시입니다. 빈도는 받은 원본 계획서에 적힌 값이고 설계물량은 가상입니다 — 실제로는 업무지침 [별표 2] · 공사시방서의 빈도를 쓰세요.</t>
        </is>
      </c>
    </row>
  </sheetData>
  <mergeCells count="14">
    <mergeCell ref="E50:F50"/>
    <mergeCell ref="A66:G66"/>
    <mergeCell ref="A2:I2"/>
    <mergeCell ref="F1:I1"/>
    <mergeCell ref="A49:I49"/>
    <mergeCell ref="E25:F25"/>
    <mergeCell ref="A22:G22"/>
    <mergeCell ref="A47:G47"/>
    <mergeCell ref="E5:F5"/>
    <mergeCell ref="A1:E1"/>
    <mergeCell ref="A3:I3"/>
    <mergeCell ref="A69:I69"/>
    <mergeCell ref="A4:I4"/>
    <mergeCell ref="A24:I24"/>
  </mergeCells>
  <conditionalFormatting sqref="E6:E21">
    <cfRule type="expression" priority="1" dxfId="2">
      <formula>AND(ISNUMBER(E6),MOD(E6,1)=0)</formula>
    </cfRule>
  </conditionalFormatting>
  <conditionalFormatting sqref="E26:E46">
    <cfRule type="expression" priority="2" dxfId="2">
      <formula>AND(ISNUMBER(E26),MOD(E26,1)=0)</formula>
    </cfRule>
  </conditionalFormatting>
  <conditionalFormatting sqref="E51:E65">
    <cfRule type="expression" priority="3" dxfId="2">
      <formula>AND(ISNUMBER(E51),MOD(E51,1)=0)</formula>
    </cfRule>
  </conditionalFormatting>
  <conditionalFormatting sqref="G6:G21">
    <cfRule type="expression" priority="4" dxfId="2">
      <formula>AND(ISNUMBER(G6),MOD(G6,1)=0)</formula>
    </cfRule>
  </conditionalFormatting>
  <conditionalFormatting sqref="G26:G46">
    <cfRule type="expression" priority="5" dxfId="2">
      <formula>AND(ISNUMBER(G26),MOD(G26,1)=0)</formula>
    </cfRule>
  </conditionalFormatting>
  <conditionalFormatting sqref="G51:G65">
    <cfRule type="expression" priority="6" dxfId="2">
      <formula>AND(ISNUMBER(G51),MOD(G51,1)=0)</formula>
    </cfRule>
  </conditionalFormatting>
  <printOptions horizontalCentered="1"/>
  <pageMargins left="0.6" right="0.6" top="0.6" bottom="0.6" header="0.2" footer="0.2"/>
  <pageSetup orientation="portrait" paperSize="9" fitToHeight="0" fitToWidth="1"/>
  <rowBreaks count="1" manualBreakCount="1">
    <brk id="35" min="0" max="16383" man="1"/>
  </rowBreaks>
</worksheet>
</file>

<file path=xl/worksheets/sheet19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8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29" t="inlineStr">
        <is>
          <t xml:space="preserve">작성 예시 (가상의 현장)  </t>
        </is>
      </c>
    </row>
    <row r="2" ht="130" customHeight="1"/>
    <row r="3" ht="60" customHeight="1">
      <c r="A3" s="22" t="inlineStr">
        <is>
          <t>산업안전보건관리비 사용내역서</t>
        </is>
      </c>
    </row>
    <row r="4" ht="50" customHeight="1"/>
    <row r="5" ht="40" customHeight="1">
      <c r="A5" s="77">
        <f>IF('예시-기본입력'!D6="","",'예시-기본입력'!D6)</f>
        <v/>
      </c>
    </row>
    <row r="6" ht="40" customHeight="1"/>
    <row r="7" ht="30" customHeight="1">
      <c r="A7" s="119">
        <f>IF(N(A36)=0,"20    .    .",A36)</f>
        <v/>
      </c>
    </row>
    <row r="8" ht="250" customHeight="1"/>
    <row r="9" ht="44" customHeight="1">
      <c r="A9" s="76">
        <f>IF('예시-기본입력'!D18="","",'예시-기본입력'!D18)</f>
        <v/>
      </c>
    </row>
    <row r="10" ht="36" customHeight="1">
      <c r="A10" s="120" t="inlineStr">
        <is>
          <t>산업안전보건관리비 사용내역서</t>
        </is>
      </c>
    </row>
    <row r="11" ht="4" customHeight="1"/>
    <row r="12" ht="26" customHeight="1">
      <c r="A12" s="6" t="inlineStr">
        <is>
          <t>건설업체명</t>
        </is>
      </c>
      <c r="B12" s="7" t="n"/>
      <c r="C12" s="87">
        <f>IF('예시-기본입력'!D18="","",'예시-기본입력'!D18)</f>
        <v/>
      </c>
      <c r="D12" s="7" t="n"/>
      <c r="E12" s="7" t="n"/>
      <c r="F12" s="7" t="n"/>
      <c r="G12" s="6" t="inlineStr">
        <is>
          <t>공  사  명</t>
        </is>
      </c>
      <c r="H12" s="7" t="n"/>
      <c r="I12" s="88">
        <f>IF('예시-기본입력'!D6="","",'예시-기본입력'!D6)</f>
        <v/>
      </c>
      <c r="J12" s="7" t="n"/>
      <c r="K12" s="7" t="n"/>
      <c r="L12" s="7" t="n"/>
    </row>
    <row r="13" ht="26" customHeight="1">
      <c r="A13" s="6" t="inlineStr">
        <is>
          <t>소  재  지</t>
        </is>
      </c>
      <c r="B13" s="7" t="n"/>
      <c r="C13" s="88">
        <f>IF('예시-기본입력'!D20="","",'예시-기본입력'!D20)</f>
        <v/>
      </c>
      <c r="D13" s="7" t="n"/>
      <c r="E13" s="7" t="n"/>
      <c r="F13" s="7" t="n"/>
      <c r="G13" s="6" t="inlineStr">
        <is>
          <t>대  표  자</t>
        </is>
      </c>
      <c r="H13" s="7" t="n"/>
      <c r="I13" s="87">
        <f>IF('예시-기본입력'!D19="","",'예시-기본입력'!D19)</f>
        <v/>
      </c>
      <c r="J13" s="7" t="n"/>
      <c r="K13" s="7" t="n"/>
      <c r="L13" s="7" t="n"/>
    </row>
    <row r="14" ht="26" customHeight="1">
      <c r="A14" s="6" t="inlineStr">
        <is>
          <t>공 사 금 액</t>
        </is>
      </c>
      <c r="B14" s="7" t="n"/>
      <c r="C14" s="89">
        <f>IF(N('예시-기본입력'!D9)=0,"",'예시-기본입력'!D9)</f>
        <v/>
      </c>
      <c r="D14" s="7" t="n"/>
      <c r="E14" s="7" t="n"/>
      <c r="F14" s="7" t="n"/>
      <c r="G14" s="6" t="inlineStr">
        <is>
          <t>공 사 기 간</t>
        </is>
      </c>
      <c r="H14" s="7" t="n"/>
      <c r="I14" s="90">
        <f>IF(OR(N('예시-기본입력'!J11)=0,N('예시-기본입력'!J12)=0),"",YEAR('예시-기본입력'!J11)&amp;". "&amp;MONTH('예시-기본입력'!J11)&amp;". "&amp;DAY('예시-기본입력'!J11)&amp;". ~ "&amp;YEAR('예시-기본입력'!J12)&amp;". "&amp;MONTH('예시-기본입력'!J12)&amp;". "&amp;DAY('예시-기본입력'!J12)&amp;".")</f>
        <v/>
      </c>
      <c r="J14" s="7" t="n"/>
      <c r="K14" s="7" t="n"/>
      <c r="L14" s="7" t="n"/>
    </row>
    <row r="15" ht="26" customHeight="1">
      <c r="A15" s="6" t="inlineStr">
        <is>
          <t>발  주  자</t>
        </is>
      </c>
      <c r="B15" s="7" t="n"/>
      <c r="C15" s="87">
        <f>IF('예시-기본입력'!D8="","",'예시-기본입력'!D8)</f>
        <v/>
      </c>
      <c r="D15" s="7" t="n"/>
      <c r="E15" s="7" t="n"/>
      <c r="F15" s="7" t="n"/>
      <c r="G15" s="11" t="inlineStr">
        <is>
          <t>누계 공정률
(기성 기준)</t>
        </is>
      </c>
      <c r="H15" s="7" t="n"/>
      <c r="I15" s="121" t="n">
        <v>0.52</v>
      </c>
      <c r="J15" s="7" t="n"/>
      <c r="K15" s="7" t="n"/>
      <c r="L15" s="7" t="n"/>
    </row>
    <row r="16" ht="32" customHeight="1">
      <c r="A16" s="11" t="inlineStr">
        <is>
          <t>계상된
안전보건관리비</t>
        </is>
      </c>
      <c r="B16" s="7" t="n"/>
      <c r="C16" s="92">
        <f>IF(N('예시-기본입력'!D33)=0,"",'예시-기본입력'!D33)</f>
        <v/>
      </c>
      <c r="D16" s="7" t="n"/>
      <c r="E16" s="7" t="n"/>
      <c r="F16" s="7" t="n"/>
      <c r="G16" s="122" t="inlineStr">
        <is>
          <t>공사진척에 따른
사용기준금액</t>
        </is>
      </c>
      <c r="H16" s="7" t="n"/>
      <c r="I16" s="92">
        <f>IF(OR(C17="",N(C16)=0),"",C16*C17)</f>
        <v/>
      </c>
      <c r="J16" s="7" t="n"/>
      <c r="K16" s="7" t="n"/>
      <c r="L16" s="7" t="n"/>
    </row>
    <row r="17" ht="30" customHeight="1">
      <c r="A17" s="122" t="inlineStr">
        <is>
          <t>사용기준(별표 3)</t>
        </is>
      </c>
      <c r="B17" s="7" t="n"/>
      <c r="C17" s="123">
        <f>IF(N(I15)=0,"",IF(I15&gt;=0.9,0.9,IF(I15&gt;=0.7,0.7,IF(I15&gt;=0.5,0.5,0))))</f>
        <v/>
      </c>
      <c r="D17" s="7" t="n"/>
      <c r="E17" s="7" t="n"/>
      <c r="F17" s="7" t="n"/>
      <c r="G17" s="11" t="inlineStr">
        <is>
          <t>기준 대비
부족액</t>
        </is>
      </c>
      <c r="H17" s="7" t="n"/>
      <c r="I17" s="64">
        <f>IF(OR(I16="",G31=""),"",MAX(0,I16-G31))</f>
        <v/>
      </c>
      <c r="J17" s="7" t="n"/>
      <c r="K17" s="7" t="n"/>
      <c r="L17" s="7" t="n"/>
    </row>
    <row r="18" ht="4" customHeight="1"/>
    <row r="19" ht="24" customHeight="1">
      <c r="A19" s="19" t="inlineStr">
        <is>
          <t>사     용     금     액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4" customHeight="1">
      <c r="A20" s="19" t="inlineStr">
        <is>
          <t>항          목</t>
        </is>
      </c>
      <c r="B20" s="7" t="n"/>
      <c r="C20" s="7" t="n"/>
      <c r="D20" s="7" t="n"/>
      <c r="E20" s="7" t="n"/>
      <c r="F20" s="7" t="n"/>
      <c r="G20" s="19" t="inlineStr">
        <is>
          <t>사 용 금 액</t>
        </is>
      </c>
      <c r="H20" s="7" t="n"/>
      <c r="I20" s="7" t="n"/>
      <c r="J20" s="19" t="inlineStr">
        <is>
          <t>비 율 (계상액 대비)</t>
        </is>
      </c>
      <c r="K20" s="7" t="n"/>
      <c r="L20" s="7" t="n"/>
    </row>
    <row r="21" ht="23" customHeight="1">
      <c r="A21" s="93" t="inlineStr">
        <is>
          <t>1. 안전관리자 · 보건관리자의 임금 등</t>
        </is>
      </c>
      <c r="B21" s="7" t="n"/>
      <c r="C21" s="7" t="n"/>
      <c r="D21" s="7" t="n"/>
      <c r="E21" s="7" t="n"/>
      <c r="F21" s="7" t="n"/>
      <c r="G21" s="62">
        <f>IF(N(K45)=0,"",K45)</f>
        <v/>
      </c>
      <c r="H21" s="7" t="n"/>
      <c r="I21" s="7" t="n"/>
      <c r="J21" s="94">
        <f>IF(OR(G21="",N(C16)=0),"",G21/C16)</f>
        <v/>
      </c>
      <c r="K21" s="7" t="n"/>
      <c r="L21" s="7" t="n"/>
    </row>
    <row r="22" ht="23" customHeight="1">
      <c r="A22" s="93" t="inlineStr">
        <is>
          <t>2. 안전시설비 등</t>
        </is>
      </c>
      <c r="B22" s="7" t="n"/>
      <c r="C22" s="7" t="n"/>
      <c r="D22" s="7" t="n"/>
      <c r="E22" s="7" t="n"/>
      <c r="F22" s="7" t="n"/>
      <c r="G22" s="62">
        <f>IF(N(K51)+N(K54)=0,"",N(K51)+N(K54))</f>
        <v/>
      </c>
      <c r="H22" s="7" t="n"/>
      <c r="I22" s="7" t="n"/>
      <c r="J22" s="94">
        <f>IF(OR(G22="",N(C16)=0),"",G22/C16)</f>
        <v/>
      </c>
      <c r="K22" s="7" t="n"/>
      <c r="L22" s="7" t="n"/>
    </row>
    <row r="23" ht="20" customHeight="1">
      <c r="A23" s="72" t="inlineStr">
        <is>
          <t xml:space="preserve">      (그중 스마트 안전장비 — 2 - 나)</t>
        </is>
      </c>
      <c r="B23" s="7" t="n"/>
      <c r="C23" s="7" t="n"/>
      <c r="D23" s="7" t="n"/>
      <c r="E23" s="7" t="n"/>
      <c r="F23" s="7" t="n"/>
      <c r="G23" s="95">
        <f>IF(N(K54)=0,"",K54)</f>
        <v/>
      </c>
      <c r="H23" s="7" t="n"/>
      <c r="I23" s="7" t="n"/>
      <c r="J23" s="96">
        <f>IF(OR(G23="",N(C16)=0),"",G23/C16)</f>
        <v/>
      </c>
      <c r="K23" s="7" t="n"/>
      <c r="L23" s="7" t="n"/>
    </row>
    <row r="24" ht="23" customHeight="1">
      <c r="A24" s="93" t="inlineStr">
        <is>
          <t>3. 보호구 등</t>
        </is>
      </c>
      <c r="B24" s="7" t="n"/>
      <c r="C24" s="7" t="n"/>
      <c r="D24" s="7" t="n"/>
      <c r="E24" s="7" t="n"/>
      <c r="F24" s="7" t="n"/>
      <c r="G24" s="62">
        <f>IF(N(K60)=0,"",K60)</f>
        <v/>
      </c>
      <c r="H24" s="7" t="n"/>
      <c r="I24" s="7" t="n"/>
      <c r="J24" s="94">
        <f>IF(OR(G24="",N(C16)=0),"",G24/C16)</f>
        <v/>
      </c>
      <c r="K24" s="7" t="n"/>
      <c r="L24" s="7" t="n"/>
    </row>
    <row r="25" ht="23" customHeight="1">
      <c r="A25" s="93" t="inlineStr">
        <is>
          <t>4. 안전보건진단비 등</t>
        </is>
      </c>
      <c r="B25" s="7" t="n"/>
      <c r="C25" s="7" t="n"/>
      <c r="D25" s="7" t="n"/>
      <c r="E25" s="7" t="n"/>
      <c r="F25" s="7" t="n"/>
      <c r="G25" s="62">
        <f>IF(N(K63)=0,"",K63)</f>
        <v/>
      </c>
      <c r="H25" s="7" t="n"/>
      <c r="I25" s="7" t="n"/>
      <c r="J25" s="94">
        <f>IF(OR(G25="",N(C16)=0),"",G25/C16)</f>
        <v/>
      </c>
      <c r="K25" s="7" t="n"/>
      <c r="L25" s="7" t="n"/>
    </row>
    <row r="26" ht="23" customHeight="1">
      <c r="A26" s="93" t="inlineStr">
        <is>
          <t>5. 안전보건교육비 등</t>
        </is>
      </c>
      <c r="B26" s="7" t="n"/>
      <c r="C26" s="7" t="n"/>
      <c r="D26" s="7" t="n"/>
      <c r="E26" s="7" t="n"/>
      <c r="F26" s="7" t="n"/>
      <c r="G26" s="62">
        <f>IF(N(K67)=0,"",K67)</f>
        <v/>
      </c>
      <c r="H26" s="7" t="n"/>
      <c r="I26" s="7" t="n"/>
      <c r="J26" s="94">
        <f>IF(OR(G26="",N(C16)=0),"",G26/C16)</f>
        <v/>
      </c>
      <c r="K26" s="7" t="n"/>
      <c r="L26" s="7" t="n"/>
    </row>
    <row r="27" ht="23" customHeight="1">
      <c r="A27" s="93" t="inlineStr">
        <is>
          <t>6. 근로자 건강장해예방비 등</t>
        </is>
      </c>
      <c r="B27" s="7" t="n"/>
      <c r="C27" s="7" t="n"/>
      <c r="D27" s="7" t="n"/>
      <c r="E27" s="7" t="n"/>
      <c r="F27" s="7" t="n"/>
      <c r="G27" s="62">
        <f>IF(N(K71)=0,"",K71)</f>
        <v/>
      </c>
      <c r="H27" s="7" t="n"/>
      <c r="I27" s="7" t="n"/>
      <c r="J27" s="94">
        <f>IF(OR(G27="",N(C16)=0),"",G27/C16)</f>
        <v/>
      </c>
      <c r="K27" s="7" t="n"/>
      <c r="L27" s="7" t="n"/>
    </row>
    <row r="28" ht="23" customHeight="1">
      <c r="A28" s="93" t="inlineStr">
        <is>
          <t>7. 건설재해예방전문지도기관 지도 대가</t>
        </is>
      </c>
      <c r="B28" s="7" t="n"/>
      <c r="C28" s="7" t="n"/>
      <c r="D28" s="7" t="n"/>
      <c r="E28" s="7" t="n"/>
      <c r="F28" s="7" t="n"/>
      <c r="G28" s="62">
        <f>IF(N(K74)=0,"",K74)</f>
        <v/>
      </c>
      <c r="H28" s="7" t="n"/>
      <c r="I28" s="7" t="n"/>
      <c r="J28" s="94">
        <f>IF(OR(G28="",N(C16)=0),"",G28/C16)</f>
        <v/>
      </c>
      <c r="K28" s="7" t="n"/>
      <c r="L28" s="7" t="n"/>
    </row>
    <row r="29" ht="23" customHeight="1">
      <c r="A29" s="93" t="inlineStr">
        <is>
          <t>8. 본사 전담조직 근로자 임금 등</t>
        </is>
      </c>
      <c r="B29" s="7" t="n"/>
      <c r="C29" s="7" t="n"/>
      <c r="D29" s="7" t="n"/>
      <c r="E29" s="7" t="n"/>
      <c r="F29" s="7" t="n"/>
      <c r="G29" s="62">
        <f>IF(N(K77)=0,"",K77)</f>
        <v/>
      </c>
      <c r="H29" s="7" t="n"/>
      <c r="I29" s="7" t="n"/>
      <c r="J29" s="94">
        <f>IF(OR(G29="",N(C16)=0),"",G29/C16)</f>
        <v/>
      </c>
      <c r="K29" s="7" t="n"/>
      <c r="L29" s="7" t="n"/>
    </row>
    <row r="30" ht="23" customHeight="1">
      <c r="A30" s="93" t="inlineStr">
        <is>
          <t>9. 위험성평가 등에 따른 개선비</t>
        </is>
      </c>
      <c r="B30" s="7" t="n"/>
      <c r="C30" s="7" t="n"/>
      <c r="D30" s="7" t="n"/>
      <c r="E30" s="7" t="n"/>
      <c r="F30" s="7" t="n"/>
      <c r="G30" s="62">
        <f>IF(N(K80)=0,"",K80)</f>
        <v/>
      </c>
      <c r="H30" s="7" t="n"/>
      <c r="I30" s="7" t="n"/>
      <c r="J30" s="94">
        <f>IF(OR(G30="",N(C16)=0),"",G30/C16)</f>
        <v/>
      </c>
      <c r="K30" s="7" t="n"/>
      <c r="L30" s="7" t="n"/>
    </row>
    <row r="31" ht="26" customHeight="1">
      <c r="A31" s="97" t="inlineStr">
        <is>
          <t>합          계</t>
        </is>
      </c>
      <c r="B31" s="7" t="n"/>
      <c r="C31" s="7" t="n"/>
      <c r="D31" s="7" t="n"/>
      <c r="E31" s="7" t="n"/>
      <c r="F31" s="7" t="n"/>
      <c r="G31" s="61">
        <f>IF((N(G21)+N(G22)+N(G24)+N(G25)+N(G26)+N(G27)+N(G28)+N(G29)+N(G30))=0,"",N(G21)+N(G22)+N(G24)+N(G25)+N(G26)+N(G27)+N(G28)+N(G29)+N(G30))</f>
        <v/>
      </c>
      <c r="H31" s="7" t="n"/>
      <c r="I31" s="7" t="n"/>
      <c r="J31" s="98">
        <f>IF(OR(G31="",N(C16)=0),"",G31/C16)</f>
        <v/>
      </c>
      <c r="K31" s="7" t="n"/>
      <c r="L31" s="7" t="n"/>
    </row>
    <row r="32" ht="17" customHeight="1">
      <c r="A32" s="65">
        <f>IF(OR(G31="",C17=""),"",IF(C17=0,"공정률 50% 미만 — 공사진척에 따른 사용기준(별표 3) 적용 전입니다.",IF(G31&gt;=I16,"✔ 공사진척에 따른 사용기준(별표 3) 이상 사용했습니다.","⚠ 공사진척에 따른 사용기준금액보다 적게 썼습니다 — 부족액을 확인하세요.")))</f>
        <v/>
      </c>
    </row>
    <row r="33" ht="17" customHeight="1">
      <c r="A33" s="65">
        <f>IF(N(C16)=0,"",IF((IF(N(K54)&gt;C16*0.2,"스마트 안전장비 ","")&amp;IF(N(K77)&gt;C16*0.05,"본사 전담조직 ","")&amp;IF(N(K80)&gt;C16*0.15,"위험성평가 개선 ",""))="","✔ 한도 항목(스마트 안전장비 10분의 2 · 본사 전담조직 20분의 1 · 위험성평가 개선 100분의 15) 모두 한도 안입니다.","⚠ 한도 초과 : "&amp;IF(N(K54)&gt;C16*0.2,"스마트 안전장비 ","")&amp;IF(N(K77)&gt;C16*0.05,"본사 전담조직 ","")&amp;IF(N(K80)&gt;C16*0.15,"위험성평가 개선 ","")))</f>
        <v/>
      </c>
    </row>
    <row r="34" ht="6" customHeight="1"/>
    <row r="35" ht="26" customHeight="1">
      <c r="A35" s="101" t="inlineStr">
        <is>
          <t xml:space="preserve">      「건설업 산업안전보건관리비 계상 및 사용기준」 제10조에 따라 위와 같이 산업안전보건관리비 사용내역서를 작성하였습니다.</t>
        </is>
      </c>
    </row>
    <row r="36" ht="26" customHeight="1">
      <c r="A36" s="124" t="n">
        <v>46295</v>
      </c>
    </row>
    <row r="37" ht="28" customHeight="1">
      <c r="A37" s="15" t="inlineStr"/>
      <c r="C37" s="103" t="inlineStr">
        <is>
          <t>작 성 자   직책 : 현장대리인</t>
        </is>
      </c>
      <c r="G37" s="104" t="inlineStr">
        <is>
          <t>성 명</t>
        </is>
      </c>
      <c r="H37" s="26">
        <f>IF('예시-기본입력'!D25="","",'예시-기본입력'!D25)</f>
        <v/>
      </c>
      <c r="K37" s="105" t="inlineStr">
        <is>
          <t>(인)</t>
        </is>
      </c>
    </row>
    <row r="38" ht="34" customHeight="1">
      <c r="A38" s="86" t="inlineStr">
        <is>
          <t>항 목 별   사 용 내 역 서</t>
        </is>
      </c>
    </row>
    <row r="39" ht="22" customHeight="1">
      <c r="A39" s="103" t="inlineStr">
        <is>
          <t>공 사 명 :</t>
        </is>
      </c>
      <c r="C39" s="15">
        <f>IF('예시-기본입력'!D6="","",'예시-기본입력'!D6)</f>
        <v/>
      </c>
    </row>
    <row r="40" ht="24" customHeight="1">
      <c r="A40" s="19" t="inlineStr">
        <is>
          <t>항    목</t>
        </is>
      </c>
      <c r="B40" s="7" t="n"/>
      <c r="C40" s="125" t="inlineStr">
        <is>
          <t>사용일자</t>
        </is>
      </c>
      <c r="D40" s="19" t="inlineStr">
        <is>
          <t>사  용  내  역</t>
        </is>
      </c>
      <c r="E40" s="7" t="n"/>
      <c r="F40" s="7" t="n"/>
      <c r="G40" s="7" t="n"/>
      <c r="H40" s="19" t="inlineStr">
        <is>
          <t>수량</t>
        </is>
      </c>
      <c r="I40" s="19" t="inlineStr">
        <is>
          <t>단  가</t>
        </is>
      </c>
      <c r="J40" s="7" t="n"/>
      <c r="K40" s="19" t="inlineStr">
        <is>
          <t>금  액</t>
        </is>
      </c>
      <c r="L40" s="7" t="n"/>
    </row>
    <row r="41" ht="22" customHeight="1">
      <c r="A41" s="122" t="inlineStr">
        <is>
          <t>1. 안전관리자 · 보건관리자의
임금 등</t>
        </is>
      </c>
      <c r="B41" s="7" t="n"/>
      <c r="C41" s="126" t="n">
        <v>46173</v>
      </c>
      <c r="D41" s="108" t="inlineStr">
        <is>
          <t>재해예방 전담 신호수 임금(5월)</t>
        </is>
      </c>
      <c r="E41" s="7" t="n"/>
      <c r="F41" s="7" t="n"/>
      <c r="G41" s="7" t="n"/>
      <c r="H41" s="109" t="n">
        <v>22</v>
      </c>
      <c r="I41" s="111" t="n">
        <v>150000</v>
      </c>
      <c r="J41" s="7" t="n"/>
      <c r="K41" s="95">
        <f>IF(OR(N(H41)=0,N(I41)=0),"",ROUND(H41*I41,0))</f>
        <v/>
      </c>
      <c r="L41" s="7" t="n"/>
    </row>
    <row r="42" ht="22" customHeight="1">
      <c r="A42" s="7" t="n"/>
      <c r="B42" s="7" t="n"/>
      <c r="C42" s="126" t="n">
        <v>46203</v>
      </c>
      <c r="D42" s="108" t="inlineStr">
        <is>
          <t>재해예방 전담 신호수 임금(6월)</t>
        </is>
      </c>
      <c r="E42" s="7" t="n"/>
      <c r="F42" s="7" t="n"/>
      <c r="G42" s="7" t="n"/>
      <c r="H42" s="109" t="n">
        <v>22</v>
      </c>
      <c r="I42" s="111" t="n">
        <v>150000</v>
      </c>
      <c r="J42" s="7" t="n"/>
      <c r="K42" s="95">
        <f>IF(OR(N(H42)=0,N(I42)=0),"",ROUND(H42*I42,0))</f>
        <v/>
      </c>
      <c r="L42" s="7" t="n"/>
    </row>
    <row r="43" ht="22" customHeight="1">
      <c r="A43" s="7" t="n"/>
      <c r="B43" s="7" t="n"/>
      <c r="C43" s="126" t="n"/>
      <c r="D43" s="108" t="n"/>
      <c r="E43" s="7" t="n"/>
      <c r="F43" s="7" t="n"/>
      <c r="G43" s="7" t="n"/>
      <c r="H43" s="109" t="n"/>
      <c r="I43" s="111" t="n"/>
      <c r="J43" s="7" t="n"/>
      <c r="K43" s="95">
        <f>IF(OR(N(H43)=0,N(I43)=0),"",ROUND(H43*I43,0))</f>
        <v/>
      </c>
      <c r="L43" s="7" t="n"/>
    </row>
    <row r="44" ht="22" customHeight="1">
      <c r="A44" s="7" t="n"/>
      <c r="B44" s="7" t="n"/>
      <c r="C44" s="126" t="n"/>
      <c r="D44" s="108" t="n"/>
      <c r="E44" s="7" t="n"/>
      <c r="F44" s="7" t="n"/>
      <c r="G44" s="7" t="n"/>
      <c r="H44" s="109" t="n"/>
      <c r="I44" s="111" t="n"/>
      <c r="J44" s="7" t="n"/>
      <c r="K44" s="95">
        <f>IF(OR(N(H44)=0,N(I44)=0),"",ROUND(H44*I44,0))</f>
        <v/>
      </c>
      <c r="L44" s="7" t="n"/>
    </row>
    <row r="45" ht="22" customHeight="1">
      <c r="A45" s="7" t="n"/>
      <c r="B45" s="7" t="n"/>
      <c r="E45" s="97" t="inlineStr">
        <is>
          <t>소        계</t>
        </is>
      </c>
      <c r="F45" s="7" t="n"/>
      <c r="G45" s="7" t="n"/>
      <c r="H45" s="7" t="n"/>
      <c r="I45" s="7" t="n"/>
      <c r="J45" s="7" t="n"/>
      <c r="K45" s="112">
        <f>IF(SUM(K41:K44)=0,"",SUM(K41:K44))</f>
        <v/>
      </c>
      <c r="L45" s="7" t="n"/>
    </row>
    <row r="46" ht="22" customHeight="1">
      <c r="A46" s="122" t="inlineStr">
        <is>
          <t>2. 안전시설비 등
(가 · 다)</t>
        </is>
      </c>
      <c r="B46" s="7" t="n"/>
      <c r="C46" s="126" t="n">
        <v>46122</v>
      </c>
      <c r="D46" s="108" t="inlineStr">
        <is>
          <t>안전난간(H=1.2m)</t>
        </is>
      </c>
      <c r="E46" s="7" t="n"/>
      <c r="F46" s="7" t="n"/>
      <c r="G46" s="7" t="n"/>
      <c r="H46" s="109" t="n">
        <v>120</v>
      </c>
      <c r="I46" s="111" t="n">
        <v>18000</v>
      </c>
      <c r="J46" s="7" t="n"/>
      <c r="K46" s="95">
        <f>IF(OR(N(H46)=0,N(I46)=0),"",ROUND(H46*I46,0))</f>
        <v/>
      </c>
      <c r="L46" s="7" t="n"/>
    </row>
    <row r="47" ht="22" customHeight="1">
      <c r="A47" s="7" t="n"/>
      <c r="B47" s="7" t="n"/>
      <c r="C47" s="126" t="n">
        <v>46122</v>
      </c>
      <c r="D47" s="108" t="inlineStr">
        <is>
          <t>추락방호망</t>
        </is>
      </c>
      <c r="E47" s="7" t="n"/>
      <c r="F47" s="7" t="n"/>
      <c r="G47" s="7" t="n"/>
      <c r="H47" s="109" t="n">
        <v>200</v>
      </c>
      <c r="I47" s="111" t="n">
        <v>6500</v>
      </c>
      <c r="J47" s="7" t="n"/>
      <c r="K47" s="95">
        <f>IF(OR(N(H47)=0,N(I47)=0),"",ROUND(H47*I47,0))</f>
        <v/>
      </c>
      <c r="L47" s="7" t="n"/>
    </row>
    <row r="48" ht="22" customHeight="1">
      <c r="A48" s="7" t="n"/>
      <c r="B48" s="7" t="n"/>
      <c r="C48" s="126" t="n">
        <v>46144</v>
      </c>
      <c r="D48" s="108" t="inlineStr">
        <is>
          <t>개구부 덮개</t>
        </is>
      </c>
      <c r="E48" s="7" t="n"/>
      <c r="F48" s="7" t="n"/>
      <c r="G48" s="7" t="n"/>
      <c r="H48" s="109" t="n">
        <v>10</v>
      </c>
      <c r="I48" s="111" t="n">
        <v>25000</v>
      </c>
      <c r="J48" s="7" t="n"/>
      <c r="K48" s="95">
        <f>IF(OR(N(H48)=0,N(I48)=0),"",ROUND(H48*I48,0))</f>
        <v/>
      </c>
      <c r="L48" s="7" t="n"/>
    </row>
    <row r="49" ht="22" customHeight="1">
      <c r="A49" s="7" t="n"/>
      <c r="B49" s="7" t="n"/>
      <c r="C49" s="126" t="n">
        <v>46188</v>
      </c>
      <c r="D49" s="108" t="inlineStr">
        <is>
          <t>용접작업용 소화기(3.3kg)</t>
        </is>
      </c>
      <c r="E49" s="7" t="n"/>
      <c r="F49" s="7" t="n"/>
      <c r="G49" s="7" t="n"/>
      <c r="H49" s="109" t="n">
        <v>6</v>
      </c>
      <c r="I49" s="111" t="n">
        <v>32000</v>
      </c>
      <c r="J49" s="7" t="n"/>
      <c r="K49" s="95">
        <f>IF(OR(N(H49)=0,N(I49)=0),"",ROUND(H49*I49,0))</f>
        <v/>
      </c>
      <c r="L49" s="7" t="n"/>
    </row>
    <row r="50" ht="22" customHeight="1">
      <c r="A50" s="7" t="n"/>
      <c r="B50" s="7" t="n"/>
      <c r="C50" s="126" t="n"/>
      <c r="D50" s="108" t="n"/>
      <c r="E50" s="7" t="n"/>
      <c r="F50" s="7" t="n"/>
      <c r="G50" s="7" t="n"/>
      <c r="H50" s="109" t="n"/>
      <c r="I50" s="111" t="n"/>
      <c r="J50" s="7" t="n"/>
      <c r="K50" s="95">
        <f>IF(OR(N(H50)=0,N(I50)=0),"",ROUND(H50*I50,0))</f>
        <v/>
      </c>
      <c r="L50" s="7" t="n"/>
    </row>
    <row r="51" ht="22" customHeight="1">
      <c r="A51" s="7" t="n"/>
      <c r="B51" s="7" t="n"/>
      <c r="E51" s="97" t="inlineStr">
        <is>
          <t>소        계</t>
        </is>
      </c>
      <c r="F51" s="7" t="n"/>
      <c r="G51" s="7" t="n"/>
      <c r="H51" s="7" t="n"/>
      <c r="I51" s="7" t="n"/>
      <c r="J51" s="7" t="n"/>
      <c r="K51" s="112">
        <f>IF(SUM(K46:K50)=0,"",SUM(K46:K50))</f>
        <v/>
      </c>
      <c r="L51" s="7" t="n"/>
    </row>
    <row r="52" ht="22" customHeight="1">
      <c r="A52" s="122" t="inlineStr">
        <is>
          <t>2. 안전시설비 등 — 나
(스마트 안전장비)</t>
        </is>
      </c>
      <c r="B52" s="7" t="n"/>
      <c r="C52" s="126" t="n">
        <v>46143</v>
      </c>
      <c r="D52" s="108" t="inlineStr">
        <is>
          <t>추락 감지 센서 임대(5~9월)</t>
        </is>
      </c>
      <c r="E52" s="7" t="n"/>
      <c r="F52" s="7" t="n"/>
      <c r="G52" s="7" t="n"/>
      <c r="H52" s="109" t="n">
        <v>5</v>
      </c>
      <c r="I52" s="111" t="n">
        <v>180000</v>
      </c>
      <c r="J52" s="7" t="n"/>
      <c r="K52" s="95">
        <f>IF(OR(N(H52)=0,N(I52)=0),"",ROUND(H52*I52,0))</f>
        <v/>
      </c>
      <c r="L52" s="7" t="n"/>
    </row>
    <row r="53" ht="22" customHeight="1">
      <c r="A53" s="7" t="n"/>
      <c r="B53" s="7" t="n"/>
      <c r="C53" s="126" t="n"/>
      <c r="D53" s="108" t="n"/>
      <c r="E53" s="7" t="n"/>
      <c r="F53" s="7" t="n"/>
      <c r="G53" s="7" t="n"/>
      <c r="H53" s="109" t="n"/>
      <c r="I53" s="111" t="n"/>
      <c r="J53" s="7" t="n"/>
      <c r="K53" s="95">
        <f>IF(OR(N(H53)=0,N(I53)=0),"",ROUND(H53*I53,0))</f>
        <v/>
      </c>
      <c r="L53" s="7" t="n"/>
    </row>
    <row r="54" ht="22" customHeight="1">
      <c r="A54" s="7" t="n"/>
      <c r="B54" s="7" t="n"/>
      <c r="E54" s="97" t="inlineStr">
        <is>
          <t>소        계</t>
        </is>
      </c>
      <c r="F54" s="7" t="n"/>
      <c r="G54" s="7" t="n"/>
      <c r="H54" s="7" t="n"/>
      <c r="I54" s="7" t="n"/>
      <c r="J54" s="7" t="n"/>
      <c r="K54" s="112">
        <f>IF(SUM(K52:K53)=0,"",SUM(K52:K53))</f>
        <v/>
      </c>
      <c r="L54" s="7" t="n"/>
    </row>
    <row r="55" ht="22" customHeight="1">
      <c r="A55" s="122" t="inlineStr">
        <is>
          <t>3. 보호구 등</t>
        </is>
      </c>
      <c r="B55" s="7" t="n"/>
      <c r="C55" s="126" t="n">
        <v>46113</v>
      </c>
      <c r="D55" s="108" t="inlineStr">
        <is>
          <t>안전모</t>
        </is>
      </c>
      <c r="E55" s="7" t="n"/>
      <c r="F55" s="7" t="n"/>
      <c r="G55" s="7" t="n"/>
      <c r="H55" s="109" t="n">
        <v>40</v>
      </c>
      <c r="I55" s="111" t="n">
        <v>8000</v>
      </c>
      <c r="J55" s="7" t="n"/>
      <c r="K55" s="95">
        <f>IF(OR(N(H55)=0,N(I55)=0),"",ROUND(H55*I55,0))</f>
        <v/>
      </c>
      <c r="L55" s="7" t="n"/>
    </row>
    <row r="56" ht="22" customHeight="1">
      <c r="A56" s="7" t="n"/>
      <c r="B56" s="7" t="n"/>
      <c r="C56" s="126" t="n">
        <v>46113</v>
      </c>
      <c r="D56" s="108" t="inlineStr">
        <is>
          <t>안전화</t>
        </is>
      </c>
      <c r="E56" s="7" t="n"/>
      <c r="F56" s="7" t="n"/>
      <c r="G56" s="7" t="n"/>
      <c r="H56" s="109" t="n">
        <v>40</v>
      </c>
      <c r="I56" s="111" t="n">
        <v>37000</v>
      </c>
      <c r="J56" s="7" t="n"/>
      <c r="K56" s="95">
        <f>IF(OR(N(H56)=0,N(I56)=0),"",ROUND(H56*I56,0))</f>
        <v/>
      </c>
      <c r="L56" s="7" t="n"/>
    </row>
    <row r="57" ht="22" customHeight="1">
      <c r="A57" s="7" t="n"/>
      <c r="B57" s="7" t="n"/>
      <c r="C57" s="126" t="n">
        <v>46113</v>
      </c>
      <c r="D57" s="108" t="inlineStr">
        <is>
          <t>안전대(그네식)</t>
        </is>
      </c>
      <c r="E57" s="7" t="n"/>
      <c r="F57" s="7" t="n"/>
      <c r="G57" s="7" t="n"/>
      <c r="H57" s="109" t="n">
        <v>10</v>
      </c>
      <c r="I57" s="111" t="n">
        <v>55000</v>
      </c>
      <c r="J57" s="7" t="n"/>
      <c r="K57" s="95">
        <f>IF(OR(N(H57)=0,N(I57)=0),"",ROUND(H57*I57,0))</f>
        <v/>
      </c>
      <c r="L57" s="7" t="n"/>
    </row>
    <row r="58" ht="22" customHeight="1">
      <c r="A58" s="7" t="n"/>
      <c r="B58" s="7" t="n"/>
      <c r="C58" s="126" t="n">
        <v>46193</v>
      </c>
      <c r="D58" s="108" t="inlineStr">
        <is>
          <t>방진 마스크(1급)</t>
        </is>
      </c>
      <c r="E58" s="7" t="n"/>
      <c r="F58" s="7" t="n"/>
      <c r="G58" s="7" t="n"/>
      <c r="H58" s="109" t="n">
        <v>50</v>
      </c>
      <c r="I58" s="111" t="n">
        <v>2500</v>
      </c>
      <c r="J58" s="7" t="n"/>
      <c r="K58" s="95">
        <f>IF(OR(N(H58)=0,N(I58)=0),"",ROUND(H58*I58,0))</f>
        <v/>
      </c>
      <c r="L58" s="7" t="n"/>
    </row>
    <row r="59" ht="22" customHeight="1">
      <c r="A59" s="7" t="n"/>
      <c r="B59" s="7" t="n"/>
      <c r="C59" s="126" t="n"/>
      <c r="D59" s="108" t="n"/>
      <c r="E59" s="7" t="n"/>
      <c r="F59" s="7" t="n"/>
      <c r="G59" s="7" t="n"/>
      <c r="H59" s="109" t="n"/>
      <c r="I59" s="111" t="n"/>
      <c r="J59" s="7" t="n"/>
      <c r="K59" s="95">
        <f>IF(OR(N(H59)=0,N(I59)=0),"",ROUND(H59*I59,0))</f>
        <v/>
      </c>
      <c r="L59" s="7" t="n"/>
    </row>
    <row r="60" ht="22" customHeight="1">
      <c r="A60" s="7" t="n"/>
      <c r="B60" s="7" t="n"/>
      <c r="E60" s="97" t="inlineStr">
        <is>
          <t>소        계</t>
        </is>
      </c>
      <c r="F60" s="7" t="n"/>
      <c r="G60" s="7" t="n"/>
      <c r="H60" s="7" t="n"/>
      <c r="I60" s="7" t="n"/>
      <c r="J60" s="7" t="n"/>
      <c r="K60" s="112">
        <f>IF(SUM(K55:K59)=0,"",SUM(K55:K59))</f>
        <v/>
      </c>
      <c r="L60" s="7" t="n"/>
    </row>
    <row r="61" ht="22" customHeight="1">
      <c r="A61" s="122" t="inlineStr">
        <is>
          <t>4. 안전보건진단비 등</t>
        </is>
      </c>
      <c r="B61" s="7" t="n"/>
      <c r="C61" s="126" t="n"/>
      <c r="D61" s="108" t="n"/>
      <c r="E61" s="7" t="n"/>
      <c r="F61" s="7" t="n"/>
      <c r="G61" s="7" t="n"/>
      <c r="H61" s="109" t="n"/>
      <c r="I61" s="111" t="n"/>
      <c r="J61" s="7" t="n"/>
      <c r="K61" s="95">
        <f>IF(OR(N(H61)=0,N(I61)=0),"",ROUND(H61*I61,0))</f>
        <v/>
      </c>
      <c r="L61" s="7" t="n"/>
    </row>
    <row r="62" ht="22" customHeight="1">
      <c r="A62" s="7" t="n"/>
      <c r="B62" s="7" t="n"/>
      <c r="C62" s="126" t="n"/>
      <c r="D62" s="108" t="n"/>
      <c r="E62" s="7" t="n"/>
      <c r="F62" s="7" t="n"/>
      <c r="G62" s="7" t="n"/>
      <c r="H62" s="109" t="n"/>
      <c r="I62" s="111" t="n"/>
      <c r="J62" s="7" t="n"/>
      <c r="K62" s="95">
        <f>IF(OR(N(H62)=0,N(I62)=0),"",ROUND(H62*I62,0))</f>
        <v/>
      </c>
      <c r="L62" s="7" t="n"/>
    </row>
    <row r="63" ht="22" customHeight="1">
      <c r="A63" s="7" t="n"/>
      <c r="B63" s="7" t="n"/>
      <c r="E63" s="97" t="inlineStr">
        <is>
          <t>소        계</t>
        </is>
      </c>
      <c r="F63" s="7" t="n"/>
      <c r="G63" s="7" t="n"/>
      <c r="H63" s="7" t="n"/>
      <c r="I63" s="7" t="n"/>
      <c r="J63" s="7" t="n"/>
      <c r="K63" s="112">
        <f>IF(SUM(K61:K62)=0,"",SUM(K61:K62))</f>
        <v/>
      </c>
      <c r="L63" s="7" t="n"/>
    </row>
    <row r="64" ht="22" customHeight="1">
      <c r="A64" s="122" t="inlineStr">
        <is>
          <t>5. 안전보건교육비 등</t>
        </is>
      </c>
      <c r="B64" s="7" t="n"/>
      <c r="C64" s="126" t="n">
        <v>46113</v>
      </c>
      <c r="D64" s="108" t="inlineStr">
        <is>
          <t>안전교육장 설치 · 운영</t>
        </is>
      </c>
      <c r="E64" s="7" t="n"/>
      <c r="F64" s="7" t="n"/>
      <c r="G64" s="7" t="n"/>
      <c r="H64" s="109" t="n">
        <v>1</v>
      </c>
      <c r="I64" s="111" t="n">
        <v>450000</v>
      </c>
      <c r="J64" s="7" t="n"/>
      <c r="K64" s="95">
        <f>IF(OR(N(H64)=0,N(I64)=0),"",ROUND(H64*I64,0))</f>
        <v/>
      </c>
      <c r="L64" s="7" t="n"/>
    </row>
    <row r="65" ht="22" customHeight="1">
      <c r="A65" s="7" t="n"/>
      <c r="B65" s="7" t="n"/>
      <c r="C65" s="126" t="n">
        <v>46114</v>
      </c>
      <c r="D65" s="108" t="inlineStr">
        <is>
          <t>안전기원제</t>
        </is>
      </c>
      <c r="E65" s="7" t="n"/>
      <c r="F65" s="7" t="n"/>
      <c r="G65" s="7" t="n"/>
      <c r="H65" s="109" t="n">
        <v>1</v>
      </c>
      <c r="I65" s="111" t="n">
        <v>300000</v>
      </c>
      <c r="J65" s="7" t="n"/>
      <c r="K65" s="95">
        <f>IF(OR(N(H65)=0,N(I65)=0),"",ROUND(H65*I65,0))</f>
        <v/>
      </c>
      <c r="L65" s="7" t="n"/>
    </row>
    <row r="66" ht="22" customHeight="1">
      <c r="A66" s="7" t="n"/>
      <c r="B66" s="7" t="n"/>
      <c r="C66" s="126" t="n"/>
      <c r="D66" s="108" t="n"/>
      <c r="E66" s="7" t="n"/>
      <c r="F66" s="7" t="n"/>
      <c r="G66" s="7" t="n"/>
      <c r="H66" s="109" t="n"/>
      <c r="I66" s="111" t="n"/>
      <c r="J66" s="7" t="n"/>
      <c r="K66" s="95">
        <f>IF(OR(N(H66)=0,N(I66)=0),"",ROUND(H66*I66,0))</f>
        <v/>
      </c>
      <c r="L66" s="7" t="n"/>
    </row>
    <row r="67" ht="22" customHeight="1">
      <c r="A67" s="7" t="n"/>
      <c r="B67" s="7" t="n"/>
      <c r="E67" s="97" t="inlineStr">
        <is>
          <t>소        계</t>
        </is>
      </c>
      <c r="F67" s="7" t="n"/>
      <c r="G67" s="7" t="n"/>
      <c r="H67" s="7" t="n"/>
      <c r="I67" s="7" t="n"/>
      <c r="J67" s="7" t="n"/>
      <c r="K67" s="112">
        <f>IF(SUM(K64:K66)=0,"",SUM(K64:K66))</f>
        <v/>
      </c>
      <c r="L67" s="7" t="n"/>
    </row>
    <row r="68" ht="22" customHeight="1">
      <c r="A68" s="122" t="inlineStr">
        <is>
          <t>6. 근로자 건강장해
예방비 등</t>
        </is>
      </c>
      <c r="B68" s="7" t="n"/>
      <c r="C68" s="126" t="n">
        <v>46174</v>
      </c>
      <c r="D68" s="108" t="inlineStr">
        <is>
          <t>자동심장충격기(AED) 구입</t>
        </is>
      </c>
      <c r="E68" s="7" t="n"/>
      <c r="F68" s="7" t="n"/>
      <c r="G68" s="7" t="n"/>
      <c r="H68" s="109" t="n">
        <v>1</v>
      </c>
      <c r="I68" s="111" t="n">
        <v>1200000</v>
      </c>
      <c r="J68" s="7" t="n"/>
      <c r="K68" s="95">
        <f>IF(OR(N(H68)=0,N(I68)=0),"",ROUND(H68*I68,0))</f>
        <v/>
      </c>
      <c r="L68" s="7" t="n"/>
    </row>
    <row r="69" ht="22" customHeight="1">
      <c r="A69" s="7" t="n"/>
      <c r="B69" s="7" t="n"/>
      <c r="C69" s="126" t="n"/>
      <c r="D69" s="108" t="n"/>
      <c r="E69" s="7" t="n"/>
      <c r="F69" s="7" t="n"/>
      <c r="G69" s="7" t="n"/>
      <c r="H69" s="109" t="n"/>
      <c r="I69" s="111" t="n"/>
      <c r="J69" s="7" t="n"/>
      <c r="K69" s="95">
        <f>IF(OR(N(H69)=0,N(I69)=0),"",ROUND(H69*I69,0))</f>
        <v/>
      </c>
      <c r="L69" s="7" t="n"/>
    </row>
    <row r="70" ht="22" customHeight="1">
      <c r="A70" s="7" t="n"/>
      <c r="B70" s="7" t="n"/>
      <c r="C70" s="126" t="n"/>
      <c r="D70" s="108" t="n"/>
      <c r="E70" s="7" t="n"/>
      <c r="F70" s="7" t="n"/>
      <c r="G70" s="7" t="n"/>
      <c r="H70" s="109" t="n"/>
      <c r="I70" s="111" t="n"/>
      <c r="J70" s="7" t="n"/>
      <c r="K70" s="95">
        <f>IF(OR(N(H70)=0,N(I70)=0),"",ROUND(H70*I70,0))</f>
        <v/>
      </c>
      <c r="L70" s="7" t="n"/>
    </row>
    <row r="71" ht="22" customHeight="1">
      <c r="A71" s="7" t="n"/>
      <c r="B71" s="7" t="n"/>
      <c r="E71" s="97" t="inlineStr">
        <is>
          <t>소        계</t>
        </is>
      </c>
      <c r="F71" s="7" t="n"/>
      <c r="G71" s="7" t="n"/>
      <c r="H71" s="7" t="n"/>
      <c r="I71" s="7" t="n"/>
      <c r="J71" s="7" t="n"/>
      <c r="K71" s="112">
        <f>IF(SUM(K68:K70)=0,"",SUM(K68:K70))</f>
        <v/>
      </c>
      <c r="L71" s="7" t="n"/>
    </row>
    <row r="72" ht="22" customHeight="1">
      <c r="A72" s="122" t="inlineStr">
        <is>
          <t>7. 건설재해예방전문
지도기관 지도 대가</t>
        </is>
      </c>
      <c r="B72" s="7" t="n"/>
      <c r="C72" s="126" t="n"/>
      <c r="D72" s="108" t="n"/>
      <c r="E72" s="7" t="n"/>
      <c r="F72" s="7" t="n"/>
      <c r="G72" s="7" t="n"/>
      <c r="H72" s="109" t="n"/>
      <c r="I72" s="111" t="n"/>
      <c r="J72" s="7" t="n"/>
      <c r="K72" s="95">
        <f>IF(OR(N(H72)=0,N(I72)=0),"",ROUND(H72*I72,0))</f>
        <v/>
      </c>
      <c r="L72" s="7" t="n"/>
    </row>
    <row r="73" ht="22" customHeight="1">
      <c r="A73" s="7" t="n"/>
      <c r="B73" s="7" t="n"/>
      <c r="C73" s="126" t="n"/>
      <c r="D73" s="108" t="n"/>
      <c r="E73" s="7" t="n"/>
      <c r="F73" s="7" t="n"/>
      <c r="G73" s="7" t="n"/>
      <c r="H73" s="109" t="n"/>
      <c r="I73" s="111" t="n"/>
      <c r="J73" s="7" t="n"/>
      <c r="K73" s="95">
        <f>IF(OR(N(H73)=0,N(I73)=0),"",ROUND(H73*I73,0))</f>
        <v/>
      </c>
      <c r="L73" s="7" t="n"/>
    </row>
    <row r="74" ht="22" customHeight="1">
      <c r="A74" s="7" t="n"/>
      <c r="B74" s="7" t="n"/>
      <c r="E74" s="97" t="inlineStr">
        <is>
          <t>소        계</t>
        </is>
      </c>
      <c r="F74" s="7" t="n"/>
      <c r="G74" s="7" t="n"/>
      <c r="H74" s="7" t="n"/>
      <c r="I74" s="7" t="n"/>
      <c r="J74" s="7" t="n"/>
      <c r="K74" s="112">
        <f>IF(SUM(K72:K73)=0,"",SUM(K72:K73))</f>
        <v/>
      </c>
      <c r="L74" s="7" t="n"/>
    </row>
    <row r="75" ht="22" customHeight="1">
      <c r="A75" s="122" t="inlineStr">
        <is>
          <t>8. 본사 전담조직
근로자 임금 등</t>
        </is>
      </c>
      <c r="B75" s="7" t="n"/>
      <c r="C75" s="126" t="n"/>
      <c r="D75" s="108" t="n"/>
      <c r="E75" s="7" t="n"/>
      <c r="F75" s="7" t="n"/>
      <c r="G75" s="7" t="n"/>
      <c r="H75" s="109" t="n"/>
      <c r="I75" s="111" t="n"/>
      <c r="J75" s="7" t="n"/>
      <c r="K75" s="95">
        <f>IF(OR(N(H75)=0,N(I75)=0),"",ROUND(H75*I75,0))</f>
        <v/>
      </c>
      <c r="L75" s="7" t="n"/>
    </row>
    <row r="76" ht="22" customHeight="1">
      <c r="A76" s="7" t="n"/>
      <c r="B76" s="7" t="n"/>
      <c r="C76" s="126" t="n"/>
      <c r="D76" s="108" t="n"/>
      <c r="E76" s="7" t="n"/>
      <c r="F76" s="7" t="n"/>
      <c r="G76" s="7" t="n"/>
      <c r="H76" s="109" t="n"/>
      <c r="I76" s="111" t="n"/>
      <c r="J76" s="7" t="n"/>
      <c r="K76" s="95">
        <f>IF(OR(N(H76)=0,N(I76)=0),"",ROUND(H76*I76,0))</f>
        <v/>
      </c>
      <c r="L76" s="7" t="n"/>
    </row>
    <row r="77" ht="22" customHeight="1">
      <c r="A77" s="7" t="n"/>
      <c r="B77" s="7" t="n"/>
      <c r="E77" s="97" t="inlineStr">
        <is>
          <t>소        계</t>
        </is>
      </c>
      <c r="F77" s="7" t="n"/>
      <c r="G77" s="7" t="n"/>
      <c r="H77" s="7" t="n"/>
      <c r="I77" s="7" t="n"/>
      <c r="J77" s="7" t="n"/>
      <c r="K77" s="112">
        <f>IF(SUM(K75:K76)=0,"",SUM(K75:K76))</f>
        <v/>
      </c>
      <c r="L77" s="7" t="n"/>
    </row>
    <row r="78" ht="22" customHeight="1">
      <c r="A78" s="122" t="inlineStr">
        <is>
          <t>9. 위험성평가 등에
따른 개선비</t>
        </is>
      </c>
      <c r="B78" s="7" t="n"/>
      <c r="C78" s="126" t="n">
        <v>46254</v>
      </c>
      <c r="D78" s="108" t="inlineStr">
        <is>
          <t>굴착면 추락 위험 개선(협의체 결정)</t>
        </is>
      </c>
      <c r="E78" s="7" t="n"/>
      <c r="F78" s="7" t="n"/>
      <c r="G78" s="7" t="n"/>
      <c r="H78" s="109" t="n">
        <v>1</v>
      </c>
      <c r="I78" s="111" t="n">
        <v>800000</v>
      </c>
      <c r="J78" s="7" t="n"/>
      <c r="K78" s="95">
        <f>IF(OR(N(H78)=0,N(I78)=0),"",ROUND(H78*I78,0))</f>
        <v/>
      </c>
      <c r="L78" s="7" t="n"/>
    </row>
    <row r="79" ht="22" customHeight="1">
      <c r="A79" s="7" t="n"/>
      <c r="B79" s="7" t="n"/>
      <c r="C79" s="126" t="n"/>
      <c r="D79" s="108" t="n"/>
      <c r="E79" s="7" t="n"/>
      <c r="F79" s="7" t="n"/>
      <c r="G79" s="7" t="n"/>
      <c r="H79" s="109" t="n"/>
      <c r="I79" s="111" t="n"/>
      <c r="J79" s="7" t="n"/>
      <c r="K79" s="95">
        <f>IF(OR(N(H79)=0,N(I79)=0),"",ROUND(H79*I79,0))</f>
        <v/>
      </c>
      <c r="L79" s="7" t="n"/>
    </row>
    <row r="80" ht="22" customHeight="1">
      <c r="A80" s="7" t="n"/>
      <c r="B80" s="7" t="n"/>
      <c r="E80" s="97" t="inlineStr">
        <is>
          <t>소        계</t>
        </is>
      </c>
      <c r="F80" s="7" t="n"/>
      <c r="G80" s="7" t="n"/>
      <c r="H80" s="7" t="n"/>
      <c r="I80" s="7" t="n"/>
      <c r="J80" s="7" t="n"/>
      <c r="K80" s="112">
        <f>IF(SUM(K78:K79)=0,"",SUM(K78:K79))</f>
        <v/>
      </c>
      <c r="L80" s="7" t="n"/>
    </row>
    <row r="81" ht="24" customHeight="1">
      <c r="A81" s="97" t="inlineStr">
        <is>
          <t>합        계</t>
        </is>
      </c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61">
        <f>IF((N(K45)+N(K51)+N(K54)+N(K60)+N(K63)+N(K67)+N(K71)+N(K74)+N(K77)+N(K80))=0,"",N(K45)+N(K51)+N(K54)+N(K60)+N(K63)+N(K67)+N(K71)+N(K74)+N(K77)+N(K80))</f>
        <v/>
      </c>
      <c r="L81" s="7" t="n"/>
    </row>
    <row r="82" ht="26" customHeight="1">
      <c r="A82" s="17" t="inlineStr">
        <is>
          <t>주 : 사용내역은 항목별로 사용일자가 빠른 순서로 적습니다. 금액 = 수량 × 단가(원 단위 반올림) — 인건비처럼 한꺼번에 적을 때는 수량 1 · 단가 = 금액.</t>
        </is>
      </c>
    </row>
    <row r="84" ht="19.5" customHeight="1">
      <c r="A84" s="17" t="inlineStr">
        <is>
          <t>이 시트는 작성 예시입니다(가상의 금액). 공정률 52% → 사용기준 50% 이상.</t>
        </is>
      </c>
    </row>
  </sheetData>
  <mergeCells count="207">
    <mergeCell ref="I14:L14"/>
    <mergeCell ref="K49:L49"/>
    <mergeCell ref="A15:B15"/>
    <mergeCell ref="J27:L27"/>
    <mergeCell ref="E60:J60"/>
    <mergeCell ref="D68:G68"/>
    <mergeCell ref="D55:G55"/>
    <mergeCell ref="C37:F37"/>
    <mergeCell ref="A55:B60"/>
    <mergeCell ref="C13:F13"/>
    <mergeCell ref="G24:I24"/>
    <mergeCell ref="J25:L25"/>
    <mergeCell ref="E77:J77"/>
    <mergeCell ref="D59:G59"/>
    <mergeCell ref="I76:J76"/>
    <mergeCell ref="K81:L81"/>
    <mergeCell ref="K76:L76"/>
    <mergeCell ref="K50:L50"/>
    <mergeCell ref="C15:F15"/>
    <mergeCell ref="G26:I26"/>
    <mergeCell ref="I66:J66"/>
    <mergeCell ref="A20:F20"/>
    <mergeCell ref="A29:F29"/>
    <mergeCell ref="I58:J58"/>
    <mergeCell ref="K58:L58"/>
    <mergeCell ref="K52:L52"/>
    <mergeCell ref="K67:L67"/>
    <mergeCell ref="I42:J42"/>
    <mergeCell ref="A68:B71"/>
    <mergeCell ref="K42:L42"/>
    <mergeCell ref="A31:F31"/>
    <mergeCell ref="I16:L16"/>
    <mergeCell ref="A17:B17"/>
    <mergeCell ref="I52:J52"/>
    <mergeCell ref="J29:L29"/>
    <mergeCell ref="A24:F24"/>
    <mergeCell ref="I44:J44"/>
    <mergeCell ref="D70:G70"/>
    <mergeCell ref="K53:L53"/>
    <mergeCell ref="D48:G48"/>
    <mergeCell ref="E71:J71"/>
    <mergeCell ref="A36:L36"/>
    <mergeCell ref="D72:G72"/>
    <mergeCell ref="K37:L37"/>
    <mergeCell ref="D78:G78"/>
    <mergeCell ref="I69:J69"/>
    <mergeCell ref="E51:J51"/>
    <mergeCell ref="K69:L69"/>
    <mergeCell ref="A39:B39"/>
    <mergeCell ref="K78:L78"/>
    <mergeCell ref="D62:G62"/>
    <mergeCell ref="D56:G56"/>
    <mergeCell ref="J24:L24"/>
    <mergeCell ref="G12:H12"/>
    <mergeCell ref="C17:F17"/>
    <mergeCell ref="G28:I28"/>
    <mergeCell ref="E63:J63"/>
    <mergeCell ref="C39:L39"/>
    <mergeCell ref="D58:G58"/>
    <mergeCell ref="I46:J46"/>
    <mergeCell ref="A27:F27"/>
    <mergeCell ref="K80:L80"/>
    <mergeCell ref="D64:G64"/>
    <mergeCell ref="A81:J81"/>
    <mergeCell ref="J26:L26"/>
    <mergeCell ref="I61:J61"/>
    <mergeCell ref="A3:L3"/>
    <mergeCell ref="G30:I30"/>
    <mergeCell ref="D42:G42"/>
    <mergeCell ref="K55:L55"/>
    <mergeCell ref="I70:J70"/>
    <mergeCell ref="K64:L64"/>
    <mergeCell ref="D73:G73"/>
    <mergeCell ref="E74:J74"/>
    <mergeCell ref="I13:L13"/>
    <mergeCell ref="I57:J57"/>
    <mergeCell ref="K79:L79"/>
    <mergeCell ref="K51:L51"/>
    <mergeCell ref="D50:G50"/>
    <mergeCell ref="I72:J72"/>
    <mergeCell ref="A5:L5"/>
    <mergeCell ref="I41:J41"/>
    <mergeCell ref="A32:L32"/>
    <mergeCell ref="A37:B37"/>
    <mergeCell ref="K41:L41"/>
    <mergeCell ref="D44:G44"/>
    <mergeCell ref="A22:F22"/>
    <mergeCell ref="E45:J45"/>
    <mergeCell ref="I15:L15"/>
    <mergeCell ref="A61:B63"/>
    <mergeCell ref="K63:L63"/>
    <mergeCell ref="K72:L72"/>
    <mergeCell ref="A75:B77"/>
    <mergeCell ref="I56:J56"/>
    <mergeCell ref="C14:F14"/>
    <mergeCell ref="K56:L56"/>
    <mergeCell ref="A38:L38"/>
    <mergeCell ref="I43:J43"/>
    <mergeCell ref="A28:F28"/>
    <mergeCell ref="K43:L43"/>
    <mergeCell ref="A30:F30"/>
    <mergeCell ref="D61:G61"/>
    <mergeCell ref="A82:L82"/>
    <mergeCell ref="G27:I27"/>
    <mergeCell ref="G16:H16"/>
    <mergeCell ref="J28:L28"/>
    <mergeCell ref="D53:G53"/>
    <mergeCell ref="D75:G75"/>
    <mergeCell ref="D47:G47"/>
    <mergeCell ref="K66:L66"/>
    <mergeCell ref="I59:J59"/>
    <mergeCell ref="J30:L30"/>
    <mergeCell ref="A52:B54"/>
    <mergeCell ref="K74:L74"/>
    <mergeCell ref="K68:L68"/>
    <mergeCell ref="I17:L17"/>
    <mergeCell ref="A84:L84"/>
    <mergeCell ref="K45:L45"/>
    <mergeCell ref="A26:F26"/>
    <mergeCell ref="K54:L54"/>
    <mergeCell ref="A46:B51"/>
    <mergeCell ref="K60:L60"/>
    <mergeCell ref="D79:G79"/>
    <mergeCell ref="I47:J47"/>
    <mergeCell ref="K47:L47"/>
    <mergeCell ref="K44:L44"/>
    <mergeCell ref="G20:I20"/>
    <mergeCell ref="G13:H13"/>
    <mergeCell ref="K46:L46"/>
    <mergeCell ref="G29:I29"/>
    <mergeCell ref="K40:L40"/>
    <mergeCell ref="A78:B80"/>
    <mergeCell ref="A12:B12"/>
    <mergeCell ref="D65:G65"/>
    <mergeCell ref="G22:I22"/>
    <mergeCell ref="G15:H15"/>
    <mergeCell ref="I62:J62"/>
    <mergeCell ref="G31:I31"/>
    <mergeCell ref="D52:G52"/>
    <mergeCell ref="K71:L71"/>
    <mergeCell ref="A14:B14"/>
    <mergeCell ref="D49:G49"/>
    <mergeCell ref="G21:I21"/>
    <mergeCell ref="D76:G76"/>
    <mergeCell ref="I64:J64"/>
    <mergeCell ref="A64:B67"/>
    <mergeCell ref="I79:J79"/>
    <mergeCell ref="I73:J73"/>
    <mergeCell ref="K73:L73"/>
    <mergeCell ref="A72:B74"/>
    <mergeCell ref="K65:L65"/>
    <mergeCell ref="A1:F1"/>
    <mergeCell ref="C12:F12"/>
    <mergeCell ref="G23:I23"/>
    <mergeCell ref="D66:G66"/>
    <mergeCell ref="E67:J67"/>
    <mergeCell ref="K57:L57"/>
    <mergeCell ref="I50:J50"/>
    <mergeCell ref="A40:B40"/>
    <mergeCell ref="I65:J65"/>
    <mergeCell ref="A7:L7"/>
    <mergeCell ref="I49:J49"/>
    <mergeCell ref="J20:L20"/>
    <mergeCell ref="A21:F21"/>
    <mergeCell ref="G17:H17"/>
    <mergeCell ref="E80:J80"/>
    <mergeCell ref="A16:B16"/>
    <mergeCell ref="A33:L33"/>
    <mergeCell ref="J22:L22"/>
    <mergeCell ref="D69:G69"/>
    <mergeCell ref="A23:F23"/>
    <mergeCell ref="H37:J37"/>
    <mergeCell ref="J31:L31"/>
    <mergeCell ref="I75:J75"/>
    <mergeCell ref="I53:J53"/>
    <mergeCell ref="K75:L75"/>
    <mergeCell ref="J21:L21"/>
    <mergeCell ref="A35:L35"/>
    <mergeCell ref="D46:G46"/>
    <mergeCell ref="G25:I25"/>
    <mergeCell ref="E54:J54"/>
    <mergeCell ref="G1:L1"/>
    <mergeCell ref="D40:G40"/>
    <mergeCell ref="K59:L59"/>
    <mergeCell ref="I68:J68"/>
    <mergeCell ref="A10:L10"/>
    <mergeCell ref="A41:B45"/>
    <mergeCell ref="K77:L77"/>
    <mergeCell ref="A19:L19"/>
    <mergeCell ref="I55:J55"/>
    <mergeCell ref="J23:L23"/>
    <mergeCell ref="C16:F16"/>
    <mergeCell ref="G14:H14"/>
    <mergeCell ref="A9:L9"/>
    <mergeCell ref="D57:G57"/>
    <mergeCell ref="K61:L61"/>
    <mergeCell ref="I48:J48"/>
    <mergeCell ref="K70:L70"/>
    <mergeCell ref="K48:L48"/>
    <mergeCell ref="D41:G41"/>
    <mergeCell ref="I78:J78"/>
    <mergeCell ref="I12:L12"/>
    <mergeCell ref="A13:B13"/>
    <mergeCell ref="D43:G43"/>
    <mergeCell ref="K62:L62"/>
    <mergeCell ref="I40:J40"/>
    <mergeCell ref="A25:F25"/>
  </mergeCells>
  <conditionalFormatting sqref="A32">
    <cfRule type="expression" priority="1" dxfId="0">
      <formula>LEFT(A32,1)="⚠"</formula>
    </cfRule>
  </conditionalFormatting>
  <conditionalFormatting sqref="A33">
    <cfRule type="expression" priority="2" dxfId="0">
      <formula>LEFT(A33,1)="⚠"</formula>
    </cfRule>
  </conditionalFormatting>
  <conditionalFormatting sqref="H41:H44">
    <cfRule type="expression" priority="3" dxfId="1">
      <formula>AND(ISNUMBER(H41),MOD(H41,1)=0)</formula>
    </cfRule>
  </conditionalFormatting>
  <conditionalFormatting sqref="H46:H50">
    <cfRule type="expression" priority="4" dxfId="1">
      <formula>AND(ISNUMBER(H46),MOD(H46,1)=0)</formula>
    </cfRule>
  </conditionalFormatting>
  <conditionalFormatting sqref="H52:H53">
    <cfRule type="expression" priority="5" dxfId="1">
      <formula>AND(ISNUMBER(H52),MOD(H52,1)=0)</formula>
    </cfRule>
  </conditionalFormatting>
  <conditionalFormatting sqref="H55:H59">
    <cfRule type="expression" priority="6" dxfId="1">
      <formula>AND(ISNUMBER(H55),MOD(H55,1)=0)</formula>
    </cfRule>
  </conditionalFormatting>
  <conditionalFormatting sqref="H61:H62">
    <cfRule type="expression" priority="7" dxfId="1">
      <formula>AND(ISNUMBER(H61),MOD(H61,1)=0)</formula>
    </cfRule>
  </conditionalFormatting>
  <conditionalFormatting sqref="H64:H66">
    <cfRule type="expression" priority="8" dxfId="1">
      <formula>AND(ISNUMBER(H64),MOD(H64,1)=0)</formula>
    </cfRule>
  </conditionalFormatting>
  <conditionalFormatting sqref="H68:H70">
    <cfRule type="expression" priority="9" dxfId="1">
      <formula>AND(ISNUMBER(H68),MOD(H68,1)=0)</formula>
    </cfRule>
  </conditionalFormatting>
  <conditionalFormatting sqref="H72:H73">
    <cfRule type="expression" priority="10" dxfId="1">
      <formula>AND(ISNUMBER(H72),MOD(H72,1)=0)</formula>
    </cfRule>
  </conditionalFormatting>
  <conditionalFormatting sqref="H75:H76">
    <cfRule type="expression" priority="11" dxfId="1">
      <formula>AND(ISNUMBER(H75),MOD(H75,1)=0)</formula>
    </cfRule>
  </conditionalFormatting>
  <conditionalFormatting sqref="H78:H79">
    <cfRule type="expression" priority="12" dxfId="1">
      <formula>AND(ISNUMBER(H78),MOD(H78,1)=0)</formula>
    </cfRule>
  </conditionalFormatting>
  <printOptions horizontalCentered="1"/>
  <pageMargins left="0.6" right="0.6" top="0.6" bottom="0.6" header="0.2" footer="0.2"/>
  <pageSetup orientation="portrait" paperSize="9" fitToHeight="0" fitToWidth="1"/>
  <rowBreaks count="3" manualBreakCount="3">
    <brk id="9" min="0" max="16383" man="1"/>
    <brk id="37" min="0" max="16383" man="1"/>
    <brk id="70" min="0" max="16383" man="1"/>
  </rowBreaks>
</worksheet>
</file>

<file path=xl/worksheets/sheet20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113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29" t="inlineStr">
        <is>
          <t xml:space="preserve">작성 예시 (가상의 현장)  </t>
        </is>
      </c>
    </row>
    <row r="2" ht="130" customHeight="1"/>
    <row r="3" ht="60" customHeight="1">
      <c r="A3" s="22" t="inlineStr">
        <is>
          <t>사  진  대  지</t>
        </is>
      </c>
    </row>
    <row r="4" ht="50" customHeight="1"/>
    <row r="5" ht="40" customHeight="1">
      <c r="A5" s="77">
        <f>IF('예시-기본입력'!D6="","",'예시-기본입력'!D6)</f>
        <v/>
      </c>
    </row>
    <row r="6" ht="40" customHeight="1"/>
    <row r="7" ht="30" customHeight="1"/>
    <row r="8" ht="250" customHeight="1"/>
    <row r="9" ht="44" customHeight="1">
      <c r="A9" s="76">
        <f>IF('예시-기본입력'!D18="","",'예시-기본입력'!D18)</f>
        <v/>
      </c>
    </row>
    <row r="10" ht="36" customHeight="1">
      <c r="A10" s="3" t="inlineStr">
        <is>
          <t>사   진   대   장</t>
        </is>
      </c>
    </row>
    <row r="11" ht="22" customHeight="1">
      <c r="A11" s="103" t="inlineStr">
        <is>
          <t>공 사 명 :</t>
        </is>
      </c>
      <c r="C11" s="15">
        <f>IF('예시-기본입력'!D6="","",'예시-기본입력'!D6)</f>
        <v/>
      </c>
    </row>
    <row r="12" ht="20" customHeight="1">
      <c r="A12" s="127" t="inlineStr">
        <is>
          <t>(사진)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4" customHeight="1">
      <c r="A26" s="6" t="inlineStr">
        <is>
          <t>사진 내용</t>
        </is>
      </c>
      <c r="B26" s="7" t="n"/>
      <c r="C26" s="8" t="inlineStr">
        <is>
          <t>안전조끼 착용</t>
        </is>
      </c>
      <c r="D26" s="7" t="n"/>
      <c r="E26" s="7" t="n"/>
      <c r="F26" s="7" t="n"/>
      <c r="G26" s="7" t="n"/>
      <c r="H26" s="7" t="n"/>
      <c r="I26" s="6" t="inlineStr">
        <is>
          <t>일  자</t>
        </is>
      </c>
      <c r="J26" s="7" t="n"/>
      <c r="K26" s="12" t="n">
        <v>46115</v>
      </c>
      <c r="L26" s="7" t="n"/>
    </row>
    <row r="27" ht="10" customHeight="1"/>
    <row r="28" ht="20" customHeight="1">
      <c r="A28" s="127" t="inlineStr">
        <is>
          <t>(사진)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20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20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20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20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20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20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24" customHeight="1">
      <c r="A42" s="6" t="inlineStr">
        <is>
          <t>사진 내용</t>
        </is>
      </c>
      <c r="B42" s="7" t="n"/>
      <c r="C42" s="8" t="inlineStr">
        <is>
          <t>안전대(그네식) 착용</t>
        </is>
      </c>
      <c r="D42" s="7" t="n"/>
      <c r="E42" s="7" t="n"/>
      <c r="F42" s="7" t="n"/>
      <c r="G42" s="7" t="n"/>
      <c r="H42" s="7" t="n"/>
      <c r="I42" s="6" t="inlineStr">
        <is>
          <t>일  자</t>
        </is>
      </c>
      <c r="J42" s="7" t="n"/>
      <c r="K42" s="12" t="n">
        <v>46115</v>
      </c>
      <c r="L42" s="7" t="n"/>
    </row>
    <row r="43" ht="10" customHeight="1"/>
    <row r="44" ht="36" customHeight="1">
      <c r="A44" s="3" t="inlineStr">
        <is>
          <t>사   진   대   장</t>
        </is>
      </c>
    </row>
    <row r="45" ht="22" customHeight="1">
      <c r="A45" s="103" t="inlineStr">
        <is>
          <t>공 사 명 :</t>
        </is>
      </c>
      <c r="C45" s="15">
        <f>IF('예시-기본입력'!D6="","",'예시-기본입력'!D6)</f>
        <v/>
      </c>
    </row>
    <row r="46" ht="20" customHeight="1">
      <c r="A46" s="127" t="inlineStr">
        <is>
          <t>(사진)</t>
        </is>
      </c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 ht="20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 ht="20" customHeight="1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 ht="20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 ht="20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 ht="20" customHeight="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</row>
    <row r="52" ht="20" customHeight="1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 ht="20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20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20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 ht="20" customHeight="1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</row>
    <row r="57" ht="20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</row>
    <row r="58" ht="20" customHeight="1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</row>
    <row r="59" ht="20" customHeight="1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</row>
    <row r="60" ht="24" customHeight="1">
      <c r="A60" s="6" t="inlineStr">
        <is>
          <t>사진 내용</t>
        </is>
      </c>
      <c r="B60" s="7" t="n"/>
      <c r="C60" s="8" t="inlineStr">
        <is>
          <t>안전모 착용</t>
        </is>
      </c>
      <c r="D60" s="7" t="n"/>
      <c r="E60" s="7" t="n"/>
      <c r="F60" s="7" t="n"/>
      <c r="G60" s="7" t="n"/>
      <c r="H60" s="7" t="n"/>
      <c r="I60" s="6" t="inlineStr">
        <is>
          <t>일  자</t>
        </is>
      </c>
      <c r="J60" s="7" t="n"/>
      <c r="K60" s="12" t="n">
        <v>46115</v>
      </c>
      <c r="L60" s="7" t="n"/>
    </row>
    <row r="61" ht="10" customHeight="1"/>
    <row r="62" ht="20" customHeight="1">
      <c r="A62" s="127" t="inlineStr">
        <is>
          <t>(사진)</t>
        </is>
      </c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</row>
    <row r="63" ht="20" customHeight="1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</row>
    <row r="64" ht="20" customHeight="1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</row>
    <row r="65" ht="20" customHeight="1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</row>
    <row r="66" ht="20" customHeight="1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</row>
    <row r="67" ht="20" customHeight="1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</row>
    <row r="68" ht="20" customHeight="1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</row>
    <row r="69" ht="20" customHeight="1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</row>
    <row r="70" ht="20" customHeight="1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</row>
    <row r="71" ht="20" customHeight="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</row>
    <row r="72" ht="20" customHeight="1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</row>
    <row r="73" ht="20" customHeight="1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</row>
    <row r="74" ht="20" customHeight="1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</row>
    <row r="75" ht="20" customHeight="1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</row>
    <row r="76" ht="24" customHeight="1">
      <c r="A76" s="6" t="inlineStr">
        <is>
          <t>사진 내용</t>
        </is>
      </c>
      <c r="B76" s="7" t="n"/>
      <c r="C76" s="8" t="inlineStr">
        <is>
          <t>안전화 착용</t>
        </is>
      </c>
      <c r="D76" s="7" t="n"/>
      <c r="E76" s="7" t="n"/>
      <c r="F76" s="7" t="n"/>
      <c r="G76" s="7" t="n"/>
      <c r="H76" s="7" t="n"/>
      <c r="I76" s="6" t="inlineStr">
        <is>
          <t>일  자</t>
        </is>
      </c>
      <c r="J76" s="7" t="n"/>
      <c r="K76" s="12" t="n">
        <v>46115</v>
      </c>
      <c r="L76" s="7" t="n"/>
    </row>
    <row r="77" ht="10" customHeight="1"/>
    <row r="78" ht="36" customHeight="1">
      <c r="A78" s="3" t="inlineStr">
        <is>
          <t>사   진   대   장</t>
        </is>
      </c>
    </row>
    <row r="79" ht="22" customHeight="1">
      <c r="A79" s="103" t="inlineStr">
        <is>
          <t>공 사 명 :</t>
        </is>
      </c>
      <c r="C79" s="15">
        <f>IF('예시-기본입력'!D6="","",'예시-기본입력'!D6)</f>
        <v/>
      </c>
    </row>
    <row r="80" ht="20" customHeight="1">
      <c r="A80" s="127" t="inlineStr">
        <is>
          <t>(사진)</t>
        </is>
      </c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</row>
    <row r="81" ht="20" customHeight="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</row>
    <row r="82" ht="20" customHeight="1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</row>
    <row r="83" ht="20" customHeight="1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</row>
    <row r="84" ht="20" customHeight="1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</row>
    <row r="85" ht="20" customHeight="1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</row>
    <row r="86" ht="20" customHeight="1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</row>
    <row r="87" ht="20" customHeight="1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</row>
    <row r="88" ht="20" customHeight="1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</row>
    <row r="89" ht="20" customHeight="1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</row>
    <row r="90" ht="20" customHeight="1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</row>
    <row r="91" ht="20" customHeight="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</row>
    <row r="92" ht="20" customHeight="1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</row>
    <row r="93" ht="20" customHeight="1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</row>
    <row r="94" ht="24" customHeight="1">
      <c r="A94" s="6" t="inlineStr">
        <is>
          <t>사진 내용</t>
        </is>
      </c>
      <c r="B94" s="7" t="n"/>
      <c r="C94" s="8" t="inlineStr">
        <is>
          <t>안전화 반입(40켤레)</t>
        </is>
      </c>
      <c r="D94" s="7" t="n"/>
      <c r="E94" s="7" t="n"/>
      <c r="F94" s="7" t="n"/>
      <c r="G94" s="7" t="n"/>
      <c r="H94" s="7" t="n"/>
      <c r="I94" s="6" t="inlineStr">
        <is>
          <t>일  자</t>
        </is>
      </c>
      <c r="J94" s="7" t="n"/>
      <c r="K94" s="12" t="n">
        <v>46113</v>
      </c>
      <c r="L94" s="7" t="n"/>
    </row>
    <row r="95" ht="10" customHeight="1"/>
    <row r="96" ht="20" customHeight="1">
      <c r="A96" s="127" t="inlineStr">
        <is>
          <t>(사진)</t>
        </is>
      </c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</row>
    <row r="97" ht="20" customHeight="1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</row>
    <row r="98" ht="20" customHeight="1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</row>
    <row r="99" ht="20" customHeight="1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</row>
    <row r="100" ht="20" customHeight="1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</row>
    <row r="101" ht="20" customHeight="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</row>
    <row r="102" ht="20" customHeight="1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</row>
    <row r="103" ht="20" customHeight="1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</row>
    <row r="104" ht="20" customHeight="1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</row>
    <row r="105" ht="20" customHeight="1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</row>
    <row r="106" ht="20" customHeight="1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</row>
    <row r="107" ht="20" customHeight="1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</row>
    <row r="108" ht="20" customHeight="1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</row>
    <row r="109" ht="20" customHeight="1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</row>
    <row r="110" ht="24" customHeight="1">
      <c r="A110" s="6" t="inlineStr">
        <is>
          <t>사진 내용</t>
        </is>
      </c>
      <c r="B110" s="7" t="n"/>
      <c r="C110" s="8" t="inlineStr">
        <is>
          <t>안전모 반입(40개)</t>
        </is>
      </c>
      <c r="D110" s="7" t="n"/>
      <c r="E110" s="7" t="n"/>
      <c r="F110" s="7" t="n"/>
      <c r="G110" s="7" t="n"/>
      <c r="H110" s="7" t="n"/>
      <c r="I110" s="6" t="inlineStr">
        <is>
          <t>일  자</t>
        </is>
      </c>
      <c r="J110" s="7" t="n"/>
      <c r="K110" s="12" t="n">
        <v>46113</v>
      </c>
      <c r="L110" s="7" t="n"/>
    </row>
    <row r="111" ht="10" customHeight="1"/>
    <row r="113" ht="19.5" customHeight="1">
      <c r="A113" s="17" t="inlineStr">
        <is>
          <t>이 시트는 작성 예시입니다(사진 자리는 비워 둠).</t>
        </is>
      </c>
    </row>
  </sheetData>
  <mergeCells count="45">
    <mergeCell ref="A78:L78"/>
    <mergeCell ref="C94:H94"/>
    <mergeCell ref="A60:B60"/>
    <mergeCell ref="A11:B11"/>
    <mergeCell ref="A45:B45"/>
    <mergeCell ref="A80:L93"/>
    <mergeCell ref="A94:B94"/>
    <mergeCell ref="A110:B110"/>
    <mergeCell ref="A3:L3"/>
    <mergeCell ref="A79:B79"/>
    <mergeCell ref="I26:J26"/>
    <mergeCell ref="K26:L26"/>
    <mergeCell ref="K110:L110"/>
    <mergeCell ref="K60:L60"/>
    <mergeCell ref="A113:L113"/>
    <mergeCell ref="A12:L25"/>
    <mergeCell ref="A46:L59"/>
    <mergeCell ref="C60:H60"/>
    <mergeCell ref="C76:H76"/>
    <mergeCell ref="I76:J76"/>
    <mergeCell ref="A5:L5"/>
    <mergeCell ref="K76:L76"/>
    <mergeCell ref="K94:L94"/>
    <mergeCell ref="C110:H110"/>
    <mergeCell ref="G1:L1"/>
    <mergeCell ref="A26:B26"/>
    <mergeCell ref="A10:L10"/>
    <mergeCell ref="C45:L45"/>
    <mergeCell ref="C79:L79"/>
    <mergeCell ref="A96:L109"/>
    <mergeCell ref="A76:B76"/>
    <mergeCell ref="I42:J42"/>
    <mergeCell ref="A42:B42"/>
    <mergeCell ref="K42:L42"/>
    <mergeCell ref="A44:L44"/>
    <mergeCell ref="A9:L9"/>
    <mergeCell ref="A62:L75"/>
    <mergeCell ref="I110:J110"/>
    <mergeCell ref="A28:L41"/>
    <mergeCell ref="C42:H42"/>
    <mergeCell ref="A1:F1"/>
    <mergeCell ref="I94:J94"/>
    <mergeCell ref="C26:H26"/>
    <mergeCell ref="I60:J60"/>
    <mergeCell ref="C11:L11"/>
  </mergeCells>
  <printOptions horizontalCentered="1"/>
  <pageMargins left="0.6" right="0.6" top="0.6" bottom="0.6" header="0.2" footer="0.2"/>
  <pageSetup orientation="portrait" paperSize="9" fitToHeight="0" fitToWidth="1"/>
  <rowBreaks count="3" manualBreakCount="3">
    <brk id="9" min="0" max="16383" man="1"/>
    <brk id="43" min="0" max="16383" man="1"/>
    <brk id="77" min="0" max="16383" man="1"/>
  </rowBreaks>
</worksheet>
</file>

<file path=xl/worksheets/sheet2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6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29" t="inlineStr">
        <is>
          <t xml:space="preserve">작성 예시 (가상의 현장)  </t>
        </is>
      </c>
    </row>
    <row r="2" ht="130" customHeight="1"/>
    <row r="3" ht="60" customHeight="1">
      <c r="A3" s="22" t="inlineStr">
        <is>
          <t>환경보전비 사용내역서</t>
        </is>
      </c>
    </row>
    <row r="4" ht="50" customHeight="1"/>
    <row r="5" ht="40" customHeight="1">
      <c r="A5" s="77">
        <f>IF('예시-기본입력'!D6="","",'예시-기본입력'!D6)</f>
        <v/>
      </c>
    </row>
    <row r="6" ht="40" customHeight="1"/>
    <row r="7" ht="30" customHeight="1">
      <c r="A7" s="119">
        <f>IF(N(A28)=0,"20    .    .",A28)</f>
        <v/>
      </c>
    </row>
    <row r="8" ht="250" customHeight="1"/>
    <row r="9" ht="44" customHeight="1">
      <c r="A9" s="76">
        <f>IF('예시-기본입력'!D18="","",'예시-기본입력'!D18)</f>
        <v/>
      </c>
    </row>
    <row r="10" ht="36" customHeight="1">
      <c r="A10" s="120" t="inlineStr">
        <is>
          <t>환 경 보 전 비   사 용 내 역 서</t>
        </is>
      </c>
    </row>
    <row r="11" ht="4" customHeight="1"/>
    <row r="12" ht="26" customHeight="1">
      <c r="A12" s="6" t="inlineStr">
        <is>
          <t>건설업체명</t>
        </is>
      </c>
      <c r="B12" s="7" t="n"/>
      <c r="C12" s="87">
        <f>IF('예시-기본입력'!D18="","",'예시-기본입력'!D18)</f>
        <v/>
      </c>
      <c r="D12" s="7" t="n"/>
      <c r="E12" s="7" t="n"/>
      <c r="F12" s="7" t="n"/>
      <c r="G12" s="6" t="inlineStr">
        <is>
          <t>공  사  명</t>
        </is>
      </c>
      <c r="H12" s="7" t="n"/>
      <c r="I12" s="88">
        <f>IF('예시-기본입력'!D6="","",'예시-기본입력'!D6)</f>
        <v/>
      </c>
      <c r="J12" s="7" t="n"/>
      <c r="K12" s="7" t="n"/>
      <c r="L12" s="7" t="n"/>
    </row>
    <row r="13" ht="26" customHeight="1">
      <c r="A13" s="6" t="inlineStr">
        <is>
          <t>소  재  지</t>
        </is>
      </c>
      <c r="B13" s="7" t="n"/>
      <c r="C13" s="88">
        <f>IF('예시-기본입력'!D20="","",'예시-기본입력'!D20)</f>
        <v/>
      </c>
      <c r="D13" s="7" t="n"/>
      <c r="E13" s="7" t="n"/>
      <c r="F13" s="7" t="n"/>
      <c r="G13" s="6" t="inlineStr">
        <is>
          <t>대  표  자</t>
        </is>
      </c>
      <c r="H13" s="7" t="n"/>
      <c r="I13" s="87">
        <f>IF('예시-기본입력'!D19="","",'예시-기본입력'!D19)</f>
        <v/>
      </c>
      <c r="J13" s="7" t="n"/>
      <c r="K13" s="7" t="n"/>
      <c r="L13" s="7" t="n"/>
    </row>
    <row r="14" ht="26" customHeight="1">
      <c r="A14" s="6" t="inlineStr">
        <is>
          <t>공 사 금 액</t>
        </is>
      </c>
      <c r="B14" s="7" t="n"/>
      <c r="C14" s="89">
        <f>IF(N('예시-기본입력'!D9)=0,"",'예시-기본입력'!D9)</f>
        <v/>
      </c>
      <c r="D14" s="7" t="n"/>
      <c r="E14" s="7" t="n"/>
      <c r="F14" s="7" t="n"/>
      <c r="G14" s="6" t="inlineStr">
        <is>
          <t>공 사 기 간</t>
        </is>
      </c>
      <c r="H14" s="7" t="n"/>
      <c r="I14" s="90">
        <f>IF(OR(N('예시-기본입력'!J11)=0,N('예시-기본입력'!J12)=0),"",YEAR('예시-기본입력'!J11)&amp;". "&amp;MONTH('예시-기본입력'!J11)&amp;". "&amp;DAY('예시-기본입력'!J11)&amp;". ~ "&amp;YEAR('예시-기본입력'!J12)&amp;". "&amp;MONTH('예시-기본입력'!J12)&amp;". "&amp;DAY('예시-기본입력'!J12)&amp;".")</f>
        <v/>
      </c>
      <c r="J14" s="7" t="n"/>
      <c r="K14" s="7" t="n"/>
      <c r="L14" s="7" t="n"/>
    </row>
    <row r="15" ht="26" customHeight="1">
      <c r="A15" s="6" t="inlineStr">
        <is>
          <t>발  주  자</t>
        </is>
      </c>
      <c r="B15" s="7" t="n"/>
      <c r="C15" s="87">
        <f>IF('예시-기본입력'!D8="","",'예시-기본입력'!D8)</f>
        <v/>
      </c>
      <c r="D15" s="7" t="n"/>
      <c r="E15" s="7" t="n"/>
      <c r="F15" s="7" t="n"/>
      <c r="G15" s="6" t="inlineStr">
        <is>
          <t>누계 공정률</t>
        </is>
      </c>
      <c r="H15" s="7" t="n"/>
      <c r="I15" s="121" t="n">
        <v>0.52</v>
      </c>
      <c r="J15" s="7" t="n"/>
      <c r="K15" s="7" t="n"/>
      <c r="L15" s="7" t="n"/>
    </row>
    <row r="16" ht="32" customHeight="1">
      <c r="A16" s="11" t="inlineStr">
        <is>
          <t>계상된
환경보전비</t>
        </is>
      </c>
      <c r="B16" s="7" t="n"/>
      <c r="C16" s="92">
        <f>IF(N('예시-기본입력'!J33)=0,"",'예시-기본입력'!J33)</f>
        <v/>
      </c>
      <c r="D16" s="7" t="n"/>
      <c r="E16" s="7" t="n"/>
      <c r="F16" s="7" t="n"/>
      <c r="G16" s="11" t="inlineStr">
        <is>
          <t>사 용 금 액
(누계)</t>
        </is>
      </c>
      <c r="H16" s="7" t="n"/>
      <c r="I16" s="61">
        <f>IF(I20="","",I20)</f>
        <v/>
      </c>
      <c r="J16" s="7" t="n"/>
      <c r="K16" s="94">
        <f>IF(OR(I16="",N(C16)=0),"",I16/C16)</f>
        <v/>
      </c>
      <c r="L16" s="7" t="n"/>
    </row>
    <row r="17" ht="4" customHeight="1"/>
    <row r="18" ht="24" customHeight="1">
      <c r="A18" s="19" t="inlineStr">
        <is>
          <t>사     용     금     액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4" customHeight="1">
      <c r="A19" s="19" t="inlineStr">
        <is>
          <t>항        목</t>
        </is>
      </c>
      <c r="B19" s="7" t="n"/>
      <c r="C19" s="7" t="n"/>
      <c r="D19" s="7" t="n"/>
      <c r="E19" s="19" t="inlineStr">
        <is>
          <t>전회까지 금액</t>
        </is>
      </c>
      <c r="F19" s="7" t="n"/>
      <c r="G19" s="19" t="inlineStr">
        <is>
          <t>금회 금액</t>
        </is>
      </c>
      <c r="H19" s="7" t="n"/>
      <c r="I19" s="19" t="inlineStr">
        <is>
          <t>누계 사용금액</t>
        </is>
      </c>
      <c r="J19" s="7" t="n"/>
      <c r="K19" s="19" t="inlineStr">
        <is>
          <t>비     율</t>
        </is>
      </c>
      <c r="L19" s="7" t="n"/>
    </row>
    <row r="20" ht="24" customHeight="1">
      <c r="A20" s="97" t="inlineStr">
        <is>
          <t>계</t>
        </is>
      </c>
      <c r="B20" s="7" t="n"/>
      <c r="C20" s="7" t="n"/>
      <c r="D20" s="7" t="n"/>
      <c r="E20" s="61">
        <f>IF(SUM(E21:E25)=0,"",SUM(E21:E25))</f>
        <v/>
      </c>
      <c r="F20" s="7" t="n"/>
      <c r="G20" s="61">
        <f>IF(SUM(G21:G25)=0,"",SUM(G21:G25))</f>
        <v/>
      </c>
      <c r="H20" s="7" t="n"/>
      <c r="I20" s="61">
        <f>IF(SUM(I21:I25)=0,"",SUM(I21:I25))</f>
        <v/>
      </c>
      <c r="J20" s="7" t="n"/>
      <c r="K20" s="98">
        <f>IF(OR(I20="",N(C16)=0),"",I20/C16)</f>
        <v/>
      </c>
      <c r="L20" s="7" t="n"/>
    </row>
    <row r="21" ht="24" customHeight="1">
      <c r="A21" s="20" t="inlineStr">
        <is>
          <t>1. 비산먼지 방지시설</t>
        </is>
      </c>
      <c r="B21" s="7" t="n"/>
      <c r="C21" s="7" t="n"/>
      <c r="D21" s="7" t="n"/>
      <c r="E21" s="9" t="n">
        <v>2800000</v>
      </c>
      <c r="F21" s="7" t="n"/>
      <c r="G21" s="62">
        <f>IF(N(K38)=0,"",K38)</f>
        <v/>
      </c>
      <c r="H21" s="7" t="n"/>
      <c r="I21" s="62">
        <f>IF(N(E21)+N(G21)=0,"",N(E21)+N(G21))</f>
        <v/>
      </c>
      <c r="J21" s="7" t="n"/>
      <c r="K21" s="94">
        <f>IF(OR(I21="",N(C16)=0),"",I21/C16)</f>
        <v/>
      </c>
      <c r="L21" s="7" t="n"/>
    </row>
    <row r="22" ht="24" customHeight="1">
      <c r="A22" s="20" t="inlineStr">
        <is>
          <t>2. 소음 · 진동 방지시설</t>
        </is>
      </c>
      <c r="B22" s="7" t="n"/>
      <c r="C22" s="7" t="n"/>
      <c r="D22" s="7" t="n"/>
      <c r="E22" s="9" t="n"/>
      <c r="F22" s="7" t="n"/>
      <c r="G22" s="62">
        <f>IF(N(K44)=0,"",K44)</f>
        <v/>
      </c>
      <c r="H22" s="7" t="n"/>
      <c r="I22" s="62">
        <f>IF(N(E22)+N(G22)=0,"",N(E22)+N(G22))</f>
        <v/>
      </c>
      <c r="J22" s="7" t="n"/>
      <c r="K22" s="94">
        <f>IF(OR(I22="",N(C16)=0),"",I22/C16)</f>
        <v/>
      </c>
      <c r="L22" s="7" t="n"/>
    </row>
    <row r="23" ht="24" customHeight="1">
      <c r="A23" s="20" t="inlineStr">
        <is>
          <t>3. 폐기물 처리비</t>
        </is>
      </c>
      <c r="B23" s="7" t="n"/>
      <c r="C23" s="7" t="n"/>
      <c r="D23" s="7" t="n"/>
      <c r="E23" s="9" t="n"/>
      <c r="F23" s="7" t="n"/>
      <c r="G23" s="62">
        <f>IF(N(K50)=0,"",K50)</f>
        <v/>
      </c>
      <c r="H23" s="7" t="n"/>
      <c r="I23" s="62">
        <f>IF(N(E23)+N(G23)=0,"",N(E23)+N(G23))</f>
        <v/>
      </c>
      <c r="J23" s="7" t="n"/>
      <c r="K23" s="94">
        <f>IF(OR(I23="",N(C16)=0),"",I23/C16)</f>
        <v/>
      </c>
      <c r="L23" s="7" t="n"/>
    </row>
    <row r="24" ht="24" customHeight="1">
      <c r="A24" s="20" t="inlineStr">
        <is>
          <t>4. 환경기술인 · 환경 관련 인건비</t>
        </is>
      </c>
      <c r="B24" s="7" t="n"/>
      <c r="C24" s="7" t="n"/>
      <c r="D24" s="7" t="n"/>
      <c r="E24" s="9" t="n">
        <v>400000</v>
      </c>
      <c r="F24" s="7" t="n"/>
      <c r="G24" s="62">
        <f>IF(N(K56)=0,"",K56)</f>
        <v/>
      </c>
      <c r="H24" s="7" t="n"/>
      <c r="I24" s="62">
        <f>IF(N(E24)+N(G24)=0,"",N(E24)+N(G24))</f>
        <v/>
      </c>
      <c r="J24" s="7" t="n"/>
      <c r="K24" s="94">
        <f>IF(OR(I24="",N(C16)=0),"",I24/C16)</f>
        <v/>
      </c>
      <c r="L24" s="7" t="n"/>
    </row>
    <row r="25" ht="24" customHeight="1">
      <c r="A25" s="20" t="inlineStr">
        <is>
          <t>5. 기타 방지시설</t>
        </is>
      </c>
      <c r="B25" s="7" t="n"/>
      <c r="C25" s="7" t="n"/>
      <c r="D25" s="7" t="n"/>
      <c r="E25" s="9" t="n"/>
      <c r="F25" s="7" t="n"/>
      <c r="G25" s="62">
        <f>IF(N(K62)=0,"",K62)</f>
        <v/>
      </c>
      <c r="H25" s="7" t="n"/>
      <c r="I25" s="62">
        <f>IF(N(E25)+N(G25)=0,"",N(E25)+N(G25))</f>
        <v/>
      </c>
      <c r="J25" s="7" t="n"/>
      <c r="K25" s="94">
        <f>IF(OR(I25="",N(C16)=0),"",I25/C16)</f>
        <v/>
      </c>
      <c r="L25" s="7" t="n"/>
    </row>
    <row r="26" ht="8" customHeight="1"/>
    <row r="27" ht="26" customHeight="1">
      <c r="A27" s="101" t="inlineStr">
        <is>
          <t xml:space="preserve">      상기와 같이 환경보전비를 사용하였기에 사용 내역을 제출합니다.</t>
        </is>
      </c>
    </row>
    <row r="28" ht="26" customHeight="1">
      <c r="A28" s="124" t="n">
        <v>46295</v>
      </c>
    </row>
    <row r="29" ht="28" customHeight="1">
      <c r="A29" s="15" t="inlineStr"/>
      <c r="C29" s="103" t="inlineStr">
        <is>
          <t>작 성 자   직책 : 현장대리인</t>
        </is>
      </c>
      <c r="G29" s="104" t="inlineStr">
        <is>
          <t>성 명</t>
        </is>
      </c>
      <c r="H29" s="26">
        <f>IF('예시-기본입력'!D25="","",'예시-기본입력'!D25)</f>
        <v/>
      </c>
      <c r="K29" s="105" t="inlineStr">
        <is>
          <t>(인)</t>
        </is>
      </c>
    </row>
    <row r="30" ht="34" customHeight="1">
      <c r="A30" s="86" t="inlineStr">
        <is>
          <t>항 목 별   사 용 내 역 서 (금회)</t>
        </is>
      </c>
    </row>
    <row r="31" ht="20" customHeight="1">
      <c r="A31" s="19" t="inlineStr">
        <is>
          <t>항    목</t>
        </is>
      </c>
      <c r="B31" s="7" t="n"/>
      <c r="C31" s="125" t="inlineStr">
        <is>
          <t>사용일자</t>
        </is>
      </c>
      <c r="D31" s="19" t="inlineStr">
        <is>
          <t>사    용    내    역</t>
        </is>
      </c>
      <c r="E31" s="7" t="n"/>
      <c r="F31" s="7" t="n"/>
      <c r="G31" s="7" t="n"/>
      <c r="H31" s="7" t="n"/>
      <c r="I31" s="7" t="n"/>
      <c r="J31" s="7" t="n"/>
      <c r="K31" s="19" t="inlineStr">
        <is>
          <t>금    액</t>
        </is>
      </c>
      <c r="L31" s="7" t="n"/>
    </row>
    <row r="32" ht="20" customHeight="1">
      <c r="A32" s="7" t="n"/>
      <c r="B32" s="7" t="n"/>
      <c r="C32" s="7" t="n"/>
      <c r="D32" s="19" t="inlineStr">
        <is>
          <t>품    명</t>
        </is>
      </c>
      <c r="E32" s="7" t="n"/>
      <c r="F32" s="7" t="n"/>
      <c r="G32" s="19" t="inlineStr">
        <is>
          <t>단 위</t>
        </is>
      </c>
      <c r="H32" s="19" t="inlineStr">
        <is>
          <t>단    가</t>
        </is>
      </c>
      <c r="I32" s="7" t="n"/>
      <c r="J32" s="19" t="inlineStr">
        <is>
          <t>수 량</t>
        </is>
      </c>
      <c r="K32" s="7" t="n"/>
      <c r="L32" s="7" t="n"/>
    </row>
    <row r="33" ht="22" customHeight="1">
      <c r="A33" s="128">
        <f>IF(A21="","",A21)</f>
        <v/>
      </c>
      <c r="B33" s="7" t="n"/>
      <c r="C33" s="126" t="n">
        <v>46234</v>
      </c>
      <c r="D33" s="108" t="inlineStr">
        <is>
          <t>살수차 운영(7~9월)</t>
        </is>
      </c>
      <c r="E33" s="7" t="n"/>
      <c r="F33" s="7" t="n"/>
      <c r="G33" s="53" t="inlineStr">
        <is>
          <t>일</t>
        </is>
      </c>
      <c r="H33" s="111" t="n">
        <v>250000</v>
      </c>
      <c r="I33" s="7" t="n"/>
      <c r="J33" s="109" t="n">
        <v>6</v>
      </c>
      <c r="K33" s="95">
        <f>IF(OR(N(H33)=0,N(J33)=0),"",ROUND(H33*J33,0))</f>
        <v/>
      </c>
      <c r="L33" s="7" t="n"/>
    </row>
    <row r="34" ht="22" customHeight="1">
      <c r="A34" s="7" t="n"/>
      <c r="B34" s="7" t="n"/>
      <c r="C34" s="126" t="n">
        <v>46246</v>
      </c>
      <c r="D34" s="108" t="inlineStr">
        <is>
          <t>방진망 보수(H=3m)</t>
        </is>
      </c>
      <c r="E34" s="7" t="n"/>
      <c r="F34" s="7" t="n"/>
      <c r="G34" s="53" t="inlineStr">
        <is>
          <t>m</t>
        </is>
      </c>
      <c r="H34" s="111" t="n">
        <v>12000</v>
      </c>
      <c r="I34" s="7" t="n"/>
      <c r="J34" s="109" t="n">
        <v>40</v>
      </c>
      <c r="K34" s="95">
        <f>IF(OR(N(H34)=0,N(J34)=0),"",ROUND(H34*J34,0))</f>
        <v/>
      </c>
      <c r="L34" s="7" t="n"/>
    </row>
    <row r="35" ht="22" customHeight="1">
      <c r="A35" s="7" t="n"/>
      <c r="B35" s="7" t="n"/>
      <c r="C35" s="126" t="n"/>
      <c r="D35" s="108" t="n"/>
      <c r="E35" s="7" t="n"/>
      <c r="F35" s="7" t="n"/>
      <c r="G35" s="53" t="n"/>
      <c r="H35" s="111" t="n"/>
      <c r="I35" s="7" t="n"/>
      <c r="J35" s="109" t="n"/>
      <c r="K35" s="95">
        <f>IF(OR(N(H35)=0,N(J35)=0),"",ROUND(H35*J35,0))</f>
        <v/>
      </c>
      <c r="L35" s="7" t="n"/>
    </row>
    <row r="36" ht="22" customHeight="1">
      <c r="A36" s="7" t="n"/>
      <c r="B36" s="7" t="n"/>
      <c r="C36" s="126" t="n"/>
      <c r="D36" s="108" t="n"/>
      <c r="E36" s="7" t="n"/>
      <c r="F36" s="7" t="n"/>
      <c r="G36" s="53" t="n"/>
      <c r="H36" s="111" t="n"/>
      <c r="I36" s="7" t="n"/>
      <c r="J36" s="109" t="n"/>
      <c r="K36" s="95">
        <f>IF(OR(N(H36)=0,N(J36)=0),"",ROUND(H36*J36,0))</f>
        <v/>
      </c>
      <c r="L36" s="7" t="n"/>
    </row>
    <row r="37" ht="22" customHeight="1">
      <c r="A37" s="7" t="n"/>
      <c r="B37" s="7" t="n"/>
      <c r="C37" s="126" t="n"/>
      <c r="D37" s="108" t="n"/>
      <c r="E37" s="7" t="n"/>
      <c r="F37" s="7" t="n"/>
      <c r="G37" s="53" t="n"/>
      <c r="H37" s="111" t="n"/>
      <c r="I37" s="7" t="n"/>
      <c r="J37" s="109" t="n"/>
      <c r="K37" s="95">
        <f>IF(OR(N(H37)=0,N(J37)=0),"",ROUND(H37*J37,0))</f>
        <v/>
      </c>
      <c r="L37" s="7" t="n"/>
    </row>
    <row r="38" ht="22" customHeight="1">
      <c r="A38" s="7" t="n"/>
      <c r="B38" s="7" t="n"/>
      <c r="C38" s="97" t="inlineStr">
        <is>
          <t>소        계</t>
        </is>
      </c>
      <c r="D38" s="7" t="n"/>
      <c r="E38" s="7" t="n"/>
      <c r="F38" s="7" t="n"/>
      <c r="G38" s="7" t="n"/>
      <c r="H38" s="7" t="n"/>
      <c r="I38" s="7" t="n"/>
      <c r="J38" s="7" t="n"/>
      <c r="K38" s="112">
        <f>IF(SUM(K33:K37)=0,"",SUM(K33:K37))</f>
        <v/>
      </c>
      <c r="L38" s="7" t="n"/>
    </row>
    <row r="39" ht="22" customHeight="1">
      <c r="A39" s="128">
        <f>IF(A22="","",A22)</f>
        <v/>
      </c>
      <c r="B39" s="7" t="n"/>
      <c r="C39" s="126" t="n">
        <v>46254</v>
      </c>
      <c r="D39" s="108" t="inlineStr">
        <is>
          <t>가설 방음판 추가 설치(H=3m)</t>
        </is>
      </c>
      <c r="E39" s="7" t="n"/>
      <c r="F39" s="7" t="n"/>
      <c r="G39" s="53" t="inlineStr">
        <is>
          <t>m</t>
        </is>
      </c>
      <c r="H39" s="111" t="n">
        <v>45000</v>
      </c>
      <c r="I39" s="7" t="n"/>
      <c r="J39" s="109" t="n">
        <v>20</v>
      </c>
      <c r="K39" s="95">
        <f>IF(OR(N(H39)=0,N(J39)=0),"",ROUND(H39*J39,0))</f>
        <v/>
      </c>
      <c r="L39" s="7" t="n"/>
    </row>
    <row r="40" ht="22" customHeight="1">
      <c r="A40" s="7" t="n"/>
      <c r="B40" s="7" t="n"/>
      <c r="C40" s="126" t="n"/>
      <c r="D40" s="108" t="n"/>
      <c r="E40" s="7" t="n"/>
      <c r="F40" s="7" t="n"/>
      <c r="G40" s="53" t="n"/>
      <c r="H40" s="111" t="n"/>
      <c r="I40" s="7" t="n"/>
      <c r="J40" s="109" t="n"/>
      <c r="K40" s="95">
        <f>IF(OR(N(H40)=0,N(J40)=0),"",ROUND(H40*J40,0))</f>
        <v/>
      </c>
      <c r="L40" s="7" t="n"/>
    </row>
    <row r="41" ht="22" customHeight="1">
      <c r="A41" s="7" t="n"/>
      <c r="B41" s="7" t="n"/>
      <c r="C41" s="126" t="n"/>
      <c r="D41" s="108" t="n"/>
      <c r="E41" s="7" t="n"/>
      <c r="F41" s="7" t="n"/>
      <c r="G41" s="53" t="n"/>
      <c r="H41" s="111" t="n"/>
      <c r="I41" s="7" t="n"/>
      <c r="J41" s="109" t="n"/>
      <c r="K41" s="95">
        <f>IF(OR(N(H41)=0,N(J41)=0),"",ROUND(H41*J41,0))</f>
        <v/>
      </c>
      <c r="L41" s="7" t="n"/>
    </row>
    <row r="42" ht="22" customHeight="1">
      <c r="A42" s="7" t="n"/>
      <c r="B42" s="7" t="n"/>
      <c r="C42" s="126" t="n"/>
      <c r="D42" s="108" t="n"/>
      <c r="E42" s="7" t="n"/>
      <c r="F42" s="7" t="n"/>
      <c r="G42" s="53" t="n"/>
      <c r="H42" s="111" t="n"/>
      <c r="I42" s="7" t="n"/>
      <c r="J42" s="109" t="n"/>
      <c r="K42" s="95">
        <f>IF(OR(N(H42)=0,N(J42)=0),"",ROUND(H42*J42,0))</f>
        <v/>
      </c>
      <c r="L42" s="7" t="n"/>
    </row>
    <row r="43" ht="22" customHeight="1">
      <c r="A43" s="7" t="n"/>
      <c r="B43" s="7" t="n"/>
      <c r="C43" s="126" t="n"/>
      <c r="D43" s="108" t="n"/>
      <c r="E43" s="7" t="n"/>
      <c r="F43" s="7" t="n"/>
      <c r="G43" s="53" t="n"/>
      <c r="H43" s="111" t="n"/>
      <c r="I43" s="7" t="n"/>
      <c r="J43" s="109" t="n"/>
      <c r="K43" s="95">
        <f>IF(OR(N(H43)=0,N(J43)=0),"",ROUND(H43*J43,0))</f>
        <v/>
      </c>
      <c r="L43" s="7" t="n"/>
    </row>
    <row r="44" ht="22" customHeight="1">
      <c r="A44" s="7" t="n"/>
      <c r="B44" s="7" t="n"/>
      <c r="C44" s="97" t="inlineStr">
        <is>
          <t>소        계</t>
        </is>
      </c>
      <c r="D44" s="7" t="n"/>
      <c r="E44" s="7" t="n"/>
      <c r="F44" s="7" t="n"/>
      <c r="G44" s="7" t="n"/>
      <c r="H44" s="7" t="n"/>
      <c r="I44" s="7" t="n"/>
      <c r="J44" s="7" t="n"/>
      <c r="K44" s="112">
        <f>IF(SUM(K39:K43)=0,"",SUM(K39:K43))</f>
        <v/>
      </c>
      <c r="L44" s="7" t="n"/>
    </row>
    <row r="45" ht="22" customHeight="1">
      <c r="A45" s="128">
        <f>IF(A23="","",A23)</f>
        <v/>
      </c>
      <c r="B45" s="7" t="n"/>
      <c r="C45" s="126" t="n">
        <v>46295</v>
      </c>
      <c r="D45" s="108" t="inlineStr">
        <is>
          <t>현장 생활폐기물 수거 · 처리(7~9월)</t>
        </is>
      </c>
      <c r="E45" s="7" t="n"/>
      <c r="F45" s="7" t="n"/>
      <c r="G45" s="53" t="inlineStr">
        <is>
          <t>월</t>
        </is>
      </c>
      <c r="H45" s="111" t="n">
        <v>60000</v>
      </c>
      <c r="I45" s="7" t="n"/>
      <c r="J45" s="109" t="n">
        <v>3</v>
      </c>
      <c r="K45" s="95">
        <f>IF(OR(N(H45)=0,N(J45)=0),"",ROUND(H45*J45,0))</f>
        <v/>
      </c>
      <c r="L45" s="7" t="n"/>
    </row>
    <row r="46" ht="22" customHeight="1">
      <c r="A46" s="7" t="n"/>
      <c r="B46" s="7" t="n"/>
      <c r="C46" s="126" t="n"/>
      <c r="D46" s="108" t="n"/>
      <c r="E46" s="7" t="n"/>
      <c r="F46" s="7" t="n"/>
      <c r="G46" s="53" t="n"/>
      <c r="H46" s="111" t="n"/>
      <c r="I46" s="7" t="n"/>
      <c r="J46" s="109" t="n"/>
      <c r="K46" s="95">
        <f>IF(OR(N(H46)=0,N(J46)=0),"",ROUND(H46*J46,0))</f>
        <v/>
      </c>
      <c r="L46" s="7" t="n"/>
    </row>
    <row r="47" ht="22" customHeight="1">
      <c r="A47" s="7" t="n"/>
      <c r="B47" s="7" t="n"/>
      <c r="C47" s="126" t="n"/>
      <c r="D47" s="108" t="n"/>
      <c r="E47" s="7" t="n"/>
      <c r="F47" s="7" t="n"/>
      <c r="G47" s="53" t="n"/>
      <c r="H47" s="111" t="n"/>
      <c r="I47" s="7" t="n"/>
      <c r="J47" s="109" t="n"/>
      <c r="K47" s="95">
        <f>IF(OR(N(H47)=0,N(J47)=0),"",ROUND(H47*J47,0))</f>
        <v/>
      </c>
      <c r="L47" s="7" t="n"/>
    </row>
    <row r="48" ht="22" customHeight="1">
      <c r="A48" s="7" t="n"/>
      <c r="B48" s="7" t="n"/>
      <c r="C48" s="126" t="n"/>
      <c r="D48" s="108" t="n"/>
      <c r="E48" s="7" t="n"/>
      <c r="F48" s="7" t="n"/>
      <c r="G48" s="53" t="n"/>
      <c r="H48" s="111" t="n"/>
      <c r="I48" s="7" t="n"/>
      <c r="J48" s="109" t="n"/>
      <c r="K48" s="95">
        <f>IF(OR(N(H48)=0,N(J48)=0),"",ROUND(H48*J48,0))</f>
        <v/>
      </c>
      <c r="L48" s="7" t="n"/>
    </row>
    <row r="49" ht="22" customHeight="1">
      <c r="A49" s="7" t="n"/>
      <c r="B49" s="7" t="n"/>
      <c r="C49" s="126" t="n"/>
      <c r="D49" s="108" t="n"/>
      <c r="E49" s="7" t="n"/>
      <c r="F49" s="7" t="n"/>
      <c r="G49" s="53" t="n"/>
      <c r="H49" s="111" t="n"/>
      <c r="I49" s="7" t="n"/>
      <c r="J49" s="109" t="n"/>
      <c r="K49" s="95">
        <f>IF(OR(N(H49)=0,N(J49)=0),"",ROUND(H49*J49,0))</f>
        <v/>
      </c>
      <c r="L49" s="7" t="n"/>
    </row>
    <row r="50" ht="22" customHeight="1">
      <c r="A50" s="7" t="n"/>
      <c r="B50" s="7" t="n"/>
      <c r="C50" s="97" t="inlineStr">
        <is>
          <t>소        계</t>
        </is>
      </c>
      <c r="D50" s="7" t="n"/>
      <c r="E50" s="7" t="n"/>
      <c r="F50" s="7" t="n"/>
      <c r="G50" s="7" t="n"/>
      <c r="H50" s="7" t="n"/>
      <c r="I50" s="7" t="n"/>
      <c r="J50" s="7" t="n"/>
      <c r="K50" s="112">
        <f>IF(SUM(K45:K49)=0,"",SUM(K45:K49))</f>
        <v/>
      </c>
      <c r="L50" s="7" t="n"/>
    </row>
    <row r="51" ht="22" customHeight="1">
      <c r="A51" s="128">
        <f>IF(A24="","",A24)</f>
        <v/>
      </c>
      <c r="B51" s="7" t="n"/>
      <c r="C51" s="126" t="n">
        <v>46295</v>
      </c>
      <c r="D51" s="108" t="inlineStr">
        <is>
          <t>살수 · 세륜 관리 인부(7~9월)</t>
        </is>
      </c>
      <c r="E51" s="7" t="n"/>
      <c r="F51" s="7" t="n"/>
      <c r="G51" s="53" t="inlineStr">
        <is>
          <t>인·일</t>
        </is>
      </c>
      <c r="H51" s="111" t="n">
        <v>140000</v>
      </c>
      <c r="I51" s="7" t="n"/>
      <c r="J51" s="109" t="n">
        <v>6</v>
      </c>
      <c r="K51" s="95">
        <f>IF(OR(N(H51)=0,N(J51)=0),"",ROUND(H51*J51,0))</f>
        <v/>
      </c>
      <c r="L51" s="7" t="n"/>
    </row>
    <row r="52" ht="22" customHeight="1">
      <c r="A52" s="7" t="n"/>
      <c r="B52" s="7" t="n"/>
      <c r="C52" s="126" t="n"/>
      <c r="D52" s="108" t="n"/>
      <c r="E52" s="7" t="n"/>
      <c r="F52" s="7" t="n"/>
      <c r="G52" s="53" t="n"/>
      <c r="H52" s="111" t="n"/>
      <c r="I52" s="7" t="n"/>
      <c r="J52" s="109" t="n"/>
      <c r="K52" s="95">
        <f>IF(OR(N(H52)=0,N(J52)=0),"",ROUND(H52*J52,0))</f>
        <v/>
      </c>
      <c r="L52" s="7" t="n"/>
    </row>
    <row r="53" ht="22" customHeight="1">
      <c r="A53" s="7" t="n"/>
      <c r="B53" s="7" t="n"/>
      <c r="C53" s="126" t="n"/>
      <c r="D53" s="108" t="n"/>
      <c r="E53" s="7" t="n"/>
      <c r="F53" s="7" t="n"/>
      <c r="G53" s="53" t="n"/>
      <c r="H53" s="111" t="n"/>
      <c r="I53" s="7" t="n"/>
      <c r="J53" s="109" t="n"/>
      <c r="K53" s="95">
        <f>IF(OR(N(H53)=0,N(J53)=0),"",ROUND(H53*J53,0))</f>
        <v/>
      </c>
      <c r="L53" s="7" t="n"/>
    </row>
    <row r="54" ht="22" customHeight="1">
      <c r="A54" s="7" t="n"/>
      <c r="B54" s="7" t="n"/>
      <c r="C54" s="126" t="n"/>
      <c r="D54" s="108" t="n"/>
      <c r="E54" s="7" t="n"/>
      <c r="F54" s="7" t="n"/>
      <c r="G54" s="53" t="n"/>
      <c r="H54" s="111" t="n"/>
      <c r="I54" s="7" t="n"/>
      <c r="J54" s="109" t="n"/>
      <c r="K54" s="95">
        <f>IF(OR(N(H54)=0,N(J54)=0),"",ROUND(H54*J54,0))</f>
        <v/>
      </c>
      <c r="L54" s="7" t="n"/>
    </row>
    <row r="55" ht="22" customHeight="1">
      <c r="A55" s="7" t="n"/>
      <c r="B55" s="7" t="n"/>
      <c r="C55" s="126" t="n"/>
      <c r="D55" s="108" t="n"/>
      <c r="E55" s="7" t="n"/>
      <c r="F55" s="7" t="n"/>
      <c r="G55" s="53" t="n"/>
      <c r="H55" s="111" t="n"/>
      <c r="I55" s="7" t="n"/>
      <c r="J55" s="109" t="n"/>
      <c r="K55" s="95">
        <f>IF(OR(N(H55)=0,N(J55)=0),"",ROUND(H55*J55,0))</f>
        <v/>
      </c>
      <c r="L55" s="7" t="n"/>
    </row>
    <row r="56" ht="22" customHeight="1">
      <c r="A56" s="7" t="n"/>
      <c r="B56" s="7" t="n"/>
      <c r="C56" s="97" t="inlineStr">
        <is>
          <t>소        계</t>
        </is>
      </c>
      <c r="D56" s="7" t="n"/>
      <c r="E56" s="7" t="n"/>
      <c r="F56" s="7" t="n"/>
      <c r="G56" s="7" t="n"/>
      <c r="H56" s="7" t="n"/>
      <c r="I56" s="7" t="n"/>
      <c r="J56" s="7" t="n"/>
      <c r="K56" s="112">
        <f>IF(SUM(K51:K55)=0,"",SUM(K51:K55))</f>
        <v/>
      </c>
      <c r="L56" s="7" t="n"/>
    </row>
    <row r="57" ht="22" customHeight="1">
      <c r="A57" s="128">
        <f>IF(A25="","",A25)</f>
        <v/>
      </c>
      <c r="B57" s="7" t="n"/>
      <c r="C57" s="126" t="n"/>
      <c r="D57" s="108" t="n"/>
      <c r="E57" s="7" t="n"/>
      <c r="F57" s="7" t="n"/>
      <c r="G57" s="53" t="n"/>
      <c r="H57" s="111" t="n"/>
      <c r="I57" s="7" t="n"/>
      <c r="J57" s="109" t="n"/>
      <c r="K57" s="95">
        <f>IF(OR(N(H57)=0,N(J57)=0),"",ROUND(H57*J57,0))</f>
        <v/>
      </c>
      <c r="L57" s="7" t="n"/>
    </row>
    <row r="58" ht="22" customHeight="1">
      <c r="A58" s="7" t="n"/>
      <c r="B58" s="7" t="n"/>
      <c r="C58" s="126" t="n"/>
      <c r="D58" s="108" t="n"/>
      <c r="E58" s="7" t="n"/>
      <c r="F58" s="7" t="n"/>
      <c r="G58" s="53" t="n"/>
      <c r="H58" s="111" t="n"/>
      <c r="I58" s="7" t="n"/>
      <c r="J58" s="109" t="n"/>
      <c r="K58" s="95">
        <f>IF(OR(N(H58)=0,N(J58)=0),"",ROUND(H58*J58,0))</f>
        <v/>
      </c>
      <c r="L58" s="7" t="n"/>
    </row>
    <row r="59" ht="22" customHeight="1">
      <c r="A59" s="7" t="n"/>
      <c r="B59" s="7" t="n"/>
      <c r="C59" s="126" t="n"/>
      <c r="D59" s="108" t="n"/>
      <c r="E59" s="7" t="n"/>
      <c r="F59" s="7" t="n"/>
      <c r="G59" s="53" t="n"/>
      <c r="H59" s="111" t="n"/>
      <c r="I59" s="7" t="n"/>
      <c r="J59" s="109" t="n"/>
      <c r="K59" s="95">
        <f>IF(OR(N(H59)=0,N(J59)=0),"",ROUND(H59*J59,0))</f>
        <v/>
      </c>
      <c r="L59" s="7" t="n"/>
    </row>
    <row r="60" ht="22" customHeight="1">
      <c r="A60" s="7" t="n"/>
      <c r="B60" s="7" t="n"/>
      <c r="C60" s="126" t="n"/>
      <c r="D60" s="108" t="n"/>
      <c r="E60" s="7" t="n"/>
      <c r="F60" s="7" t="n"/>
      <c r="G60" s="53" t="n"/>
      <c r="H60" s="111" t="n"/>
      <c r="I60" s="7" t="n"/>
      <c r="J60" s="109" t="n"/>
      <c r="K60" s="95">
        <f>IF(OR(N(H60)=0,N(J60)=0),"",ROUND(H60*J60,0))</f>
        <v/>
      </c>
      <c r="L60" s="7" t="n"/>
    </row>
    <row r="61" ht="22" customHeight="1">
      <c r="A61" s="7" t="n"/>
      <c r="B61" s="7" t="n"/>
      <c r="C61" s="126" t="n"/>
      <c r="D61" s="108" t="n"/>
      <c r="E61" s="7" t="n"/>
      <c r="F61" s="7" t="n"/>
      <c r="G61" s="53" t="n"/>
      <c r="H61" s="111" t="n"/>
      <c r="I61" s="7" t="n"/>
      <c r="J61" s="109" t="n"/>
      <c r="K61" s="95">
        <f>IF(OR(N(H61)=0,N(J61)=0),"",ROUND(H61*J61,0))</f>
        <v/>
      </c>
      <c r="L61" s="7" t="n"/>
    </row>
    <row r="62" ht="22" customHeight="1">
      <c r="A62" s="7" t="n"/>
      <c r="B62" s="7" t="n"/>
      <c r="C62" s="97" t="inlineStr">
        <is>
          <t>소        계</t>
        </is>
      </c>
      <c r="D62" s="7" t="n"/>
      <c r="E62" s="7" t="n"/>
      <c r="F62" s="7" t="n"/>
      <c r="G62" s="7" t="n"/>
      <c r="H62" s="7" t="n"/>
      <c r="I62" s="7" t="n"/>
      <c r="J62" s="7" t="n"/>
      <c r="K62" s="112">
        <f>IF(SUM(K57:K61)=0,"",SUM(K57:K61))</f>
        <v/>
      </c>
      <c r="L62" s="7" t="n"/>
    </row>
    <row r="64" ht="19.5" customHeight="1">
      <c r="A64" s="17" t="inlineStr">
        <is>
          <t>이 시트는 작성 예시입니다(가상의 금액).</t>
        </is>
      </c>
    </row>
  </sheetData>
  <mergeCells count="168">
    <mergeCell ref="G21:H21"/>
    <mergeCell ref="I14:L14"/>
    <mergeCell ref="H35:I35"/>
    <mergeCell ref="K49:L49"/>
    <mergeCell ref="H53:I53"/>
    <mergeCell ref="A15:B15"/>
    <mergeCell ref="K24:L24"/>
    <mergeCell ref="K31:L32"/>
    <mergeCell ref="A20:D20"/>
    <mergeCell ref="K33:L33"/>
    <mergeCell ref="E23:F23"/>
    <mergeCell ref="G23:H23"/>
    <mergeCell ref="H55:I55"/>
    <mergeCell ref="D53:F53"/>
    <mergeCell ref="D47:F47"/>
    <mergeCell ref="C13:F13"/>
    <mergeCell ref="H39:I39"/>
    <mergeCell ref="K35:L35"/>
    <mergeCell ref="I16:J16"/>
    <mergeCell ref="D37:F37"/>
    <mergeCell ref="A57:B62"/>
    <mergeCell ref="I25:J25"/>
    <mergeCell ref="K50:L50"/>
    <mergeCell ref="C15:F15"/>
    <mergeCell ref="A24:D24"/>
    <mergeCell ref="D39:F39"/>
    <mergeCell ref="H52:I52"/>
    <mergeCell ref="K58:L58"/>
    <mergeCell ref="K52:L52"/>
    <mergeCell ref="H45:I45"/>
    <mergeCell ref="K42:L42"/>
    <mergeCell ref="H37:I37"/>
    <mergeCell ref="H29:J29"/>
    <mergeCell ref="G20:H20"/>
    <mergeCell ref="K53:L53"/>
    <mergeCell ref="I20:J20"/>
    <mergeCell ref="C38:J38"/>
    <mergeCell ref="K37:L37"/>
    <mergeCell ref="E22:F22"/>
    <mergeCell ref="G22:H22"/>
    <mergeCell ref="D57:F57"/>
    <mergeCell ref="G12:H12"/>
    <mergeCell ref="A22:D22"/>
    <mergeCell ref="D41:F41"/>
    <mergeCell ref="H54:I54"/>
    <mergeCell ref="H41:I41"/>
    <mergeCell ref="A19:D19"/>
    <mergeCell ref="A3:L3"/>
    <mergeCell ref="K55:L55"/>
    <mergeCell ref="D43:F43"/>
    <mergeCell ref="K21:L21"/>
    <mergeCell ref="I13:L13"/>
    <mergeCell ref="H34:I34"/>
    <mergeCell ref="K51:L51"/>
    <mergeCell ref="A5:L5"/>
    <mergeCell ref="H49:I49"/>
    <mergeCell ref="K41:L41"/>
    <mergeCell ref="C50:J50"/>
    <mergeCell ref="C31:C32"/>
    <mergeCell ref="I15:L15"/>
    <mergeCell ref="H36:I36"/>
    <mergeCell ref="C14:F14"/>
    <mergeCell ref="D55:F55"/>
    <mergeCell ref="K56:L56"/>
    <mergeCell ref="K43:L43"/>
    <mergeCell ref="G24:H24"/>
    <mergeCell ref="I24:J24"/>
    <mergeCell ref="A31:B32"/>
    <mergeCell ref="D54:F54"/>
    <mergeCell ref="D60:F60"/>
    <mergeCell ref="G16:H16"/>
    <mergeCell ref="E25:F25"/>
    <mergeCell ref="H48:I48"/>
    <mergeCell ref="D46:F46"/>
    <mergeCell ref="G25:H25"/>
    <mergeCell ref="A51:B56"/>
    <mergeCell ref="I19:J19"/>
    <mergeCell ref="D40:F40"/>
    <mergeCell ref="K19:L19"/>
    <mergeCell ref="K16:L16"/>
    <mergeCell ref="K25:L25"/>
    <mergeCell ref="D32:F32"/>
    <mergeCell ref="H43:I43"/>
    <mergeCell ref="C62:J62"/>
    <mergeCell ref="A18:L18"/>
    <mergeCell ref="K45:L45"/>
    <mergeCell ref="H58:I58"/>
    <mergeCell ref="K54:L54"/>
    <mergeCell ref="H40:I40"/>
    <mergeCell ref="K60:L60"/>
    <mergeCell ref="K29:L29"/>
    <mergeCell ref="E20:F20"/>
    <mergeCell ref="A33:B38"/>
    <mergeCell ref="K47:L47"/>
    <mergeCell ref="H60:I60"/>
    <mergeCell ref="K44:L44"/>
    <mergeCell ref="D58:F58"/>
    <mergeCell ref="G13:H13"/>
    <mergeCell ref="K46:L46"/>
    <mergeCell ref="K40:L40"/>
    <mergeCell ref="D33:F33"/>
    <mergeCell ref="A12:B12"/>
    <mergeCell ref="I21:J21"/>
    <mergeCell ref="D31:J31"/>
    <mergeCell ref="D42:F42"/>
    <mergeCell ref="D51:F51"/>
    <mergeCell ref="C56:J56"/>
    <mergeCell ref="G15:H15"/>
    <mergeCell ref="C29:F29"/>
    <mergeCell ref="D35:F35"/>
    <mergeCell ref="A14:B14"/>
    <mergeCell ref="I23:J23"/>
    <mergeCell ref="H57:I57"/>
    <mergeCell ref="D59:F59"/>
    <mergeCell ref="K23:L23"/>
    <mergeCell ref="A39:B44"/>
    <mergeCell ref="D34:F34"/>
    <mergeCell ref="A64:L64"/>
    <mergeCell ref="A1:F1"/>
    <mergeCell ref="C12:F12"/>
    <mergeCell ref="A21:D21"/>
    <mergeCell ref="H42:I42"/>
    <mergeCell ref="D36:F36"/>
    <mergeCell ref="K57:L57"/>
    <mergeCell ref="D45:F45"/>
    <mergeCell ref="A23:D23"/>
    <mergeCell ref="A7:L7"/>
    <mergeCell ref="K34:L34"/>
    <mergeCell ref="A45:B50"/>
    <mergeCell ref="E24:F24"/>
    <mergeCell ref="D61:F61"/>
    <mergeCell ref="D48:F48"/>
    <mergeCell ref="A27:L27"/>
    <mergeCell ref="K36:L36"/>
    <mergeCell ref="A16:B16"/>
    <mergeCell ref="K20:L20"/>
    <mergeCell ref="H59:I59"/>
    <mergeCell ref="H46:I46"/>
    <mergeCell ref="E19:F19"/>
    <mergeCell ref="G19:H19"/>
    <mergeCell ref="H51:I51"/>
    <mergeCell ref="C44:J44"/>
    <mergeCell ref="I22:J22"/>
    <mergeCell ref="H61:I61"/>
    <mergeCell ref="K22:L22"/>
    <mergeCell ref="G1:L1"/>
    <mergeCell ref="K59:L59"/>
    <mergeCell ref="A10:L10"/>
    <mergeCell ref="H32:I32"/>
    <mergeCell ref="A28:L28"/>
    <mergeCell ref="C16:F16"/>
    <mergeCell ref="A25:D25"/>
    <mergeCell ref="G14:H14"/>
    <mergeCell ref="A9:L9"/>
    <mergeCell ref="K61:L61"/>
    <mergeCell ref="H47:I47"/>
    <mergeCell ref="K39:L39"/>
    <mergeCell ref="K48:L48"/>
    <mergeCell ref="A30:L30"/>
    <mergeCell ref="A29:B29"/>
    <mergeCell ref="K38:L38"/>
    <mergeCell ref="I12:L12"/>
    <mergeCell ref="H33:I33"/>
    <mergeCell ref="A13:B13"/>
    <mergeCell ref="D52:F52"/>
    <mergeCell ref="K62:L62"/>
    <mergeCell ref="D49:F49"/>
    <mergeCell ref="E21:F21"/>
  </mergeCells>
  <conditionalFormatting sqref="J33:J37">
    <cfRule type="expression" priority="1" dxfId="1">
      <formula>AND(ISNUMBER(J33),MOD(J33,1)=0)</formula>
    </cfRule>
  </conditionalFormatting>
  <conditionalFormatting sqref="J39:J43">
    <cfRule type="expression" priority="2" dxfId="1">
      <formula>AND(ISNUMBER(J39),MOD(J39,1)=0)</formula>
    </cfRule>
  </conditionalFormatting>
  <conditionalFormatting sqref="J45:J49">
    <cfRule type="expression" priority="3" dxfId="1">
      <formula>AND(ISNUMBER(J45),MOD(J45,1)=0)</formula>
    </cfRule>
  </conditionalFormatting>
  <conditionalFormatting sqref="J51:J55">
    <cfRule type="expression" priority="4" dxfId="1">
      <formula>AND(ISNUMBER(J51),MOD(J51,1)=0)</formula>
    </cfRule>
  </conditionalFormatting>
  <conditionalFormatting sqref="J57:J61">
    <cfRule type="expression" priority="5" dxfId="1">
      <formula>AND(ISNUMBER(J57),MOD(J57,1)=0)</formula>
    </cfRule>
  </conditionalFormatting>
  <printOptions horizontalCentered="1"/>
  <pageMargins left="0.6" right="0.6" top="0.6" bottom="0.6" header="0.2" footer="0.2"/>
  <pageSetup orientation="portrait" paperSize="9" fitToHeight="0" fitToWidth="1"/>
  <rowBreaks count="2" manualBreakCount="2">
    <brk id="9" min="0" max="16383" man="1"/>
    <brk id="29" min="0" max="16383" man="1"/>
  </rowBreaks>
</worksheet>
</file>

<file path=xl/worksheets/sheet2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L7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무료 건설 서식</t>
        </is>
      </c>
      <c r="G1" s="129" t="inlineStr">
        <is>
          <t xml:space="preserve">작성 예시 (가상의 현장)  </t>
        </is>
      </c>
    </row>
    <row r="2" ht="36" customHeight="1">
      <c r="A2" s="3" t="inlineStr">
        <is>
          <t>사   진   대   장</t>
        </is>
      </c>
    </row>
    <row r="3" ht="22" customHeight="1">
      <c r="A3" s="103" t="inlineStr">
        <is>
          <t>공 사 명 :</t>
        </is>
      </c>
      <c r="C3" s="15">
        <f>IF('예시-기본입력'!D6="","",'예시-기본입력'!D6)</f>
        <v/>
      </c>
    </row>
    <row r="4" ht="20" customHeight="1">
      <c r="A4" s="127" t="inlineStr">
        <is>
          <t>(사진)</t>
        </is>
      </c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</row>
    <row r="5" ht="20" customHeight="1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0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0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20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4" customHeight="1">
      <c r="A18" s="6" t="inlineStr">
        <is>
          <t>사진 내용</t>
        </is>
      </c>
      <c r="B18" s="7" t="n"/>
      <c r="C18" s="8" t="inlineStr">
        <is>
          <t>현장 안 물 살수</t>
        </is>
      </c>
      <c r="D18" s="7" t="n"/>
      <c r="E18" s="7" t="n"/>
      <c r="F18" s="7" t="n"/>
      <c r="G18" s="7" t="n"/>
      <c r="H18" s="7" t="n"/>
      <c r="I18" s="6" t="inlineStr">
        <is>
          <t>일  자</t>
        </is>
      </c>
      <c r="J18" s="7" t="n"/>
      <c r="K18" s="12" t="n">
        <v>46154</v>
      </c>
      <c r="L18" s="7" t="n"/>
    </row>
    <row r="19" ht="10" customHeight="1"/>
    <row r="20" ht="20" customHeight="1">
      <c r="A20" s="127" t="inlineStr">
        <is>
          <t>(사진)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20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24" customHeight="1">
      <c r="A34" s="6" t="inlineStr">
        <is>
          <t>사진 내용</t>
        </is>
      </c>
      <c r="B34" s="7" t="n"/>
      <c r="C34" s="8" t="inlineStr">
        <is>
          <t>세륜시설 가동</t>
        </is>
      </c>
      <c r="D34" s="7" t="n"/>
      <c r="E34" s="7" t="n"/>
      <c r="F34" s="7" t="n"/>
      <c r="G34" s="7" t="n"/>
      <c r="H34" s="7" t="n"/>
      <c r="I34" s="6" t="inlineStr">
        <is>
          <t>일  자</t>
        </is>
      </c>
      <c r="J34" s="7" t="n"/>
      <c r="K34" s="12" t="n">
        <v>46154</v>
      </c>
      <c r="L34" s="7" t="n"/>
    </row>
    <row r="35" ht="10" customHeight="1"/>
    <row r="36" ht="36" customHeight="1">
      <c r="A36" s="3" t="inlineStr">
        <is>
          <t>사   진   대   장</t>
        </is>
      </c>
    </row>
    <row r="37" ht="22" customHeight="1">
      <c r="A37" s="103" t="inlineStr">
        <is>
          <t>공 사 명 :</t>
        </is>
      </c>
      <c r="C37" s="15">
        <f>IF('예시-기본입력'!D6="","",'예시-기본입력'!D6)</f>
        <v/>
      </c>
    </row>
    <row r="38" ht="20" customHeight="1">
      <c r="A38" s="127" t="inlineStr">
        <is>
          <t>(사진)</t>
        </is>
      </c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20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20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20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20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20" customHeight="1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20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20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 ht="20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 ht="20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 ht="20" customHeight="1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 ht="20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 ht="20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 ht="20" customHeight="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</row>
    <row r="52" ht="24" customHeight="1">
      <c r="A52" s="6" t="inlineStr">
        <is>
          <t>사진 내용</t>
        </is>
      </c>
      <c r="B52" s="7" t="n"/>
      <c r="C52" s="8" t="inlineStr">
        <is>
          <t>가설 방음판 설치</t>
        </is>
      </c>
      <c r="D52" s="7" t="n"/>
      <c r="E52" s="7" t="n"/>
      <c r="F52" s="7" t="n"/>
      <c r="G52" s="7" t="n"/>
      <c r="H52" s="7" t="n"/>
      <c r="I52" s="6" t="inlineStr">
        <is>
          <t>일  자</t>
        </is>
      </c>
      <c r="J52" s="7" t="n"/>
      <c r="K52" s="12" t="n">
        <v>46120</v>
      </c>
      <c r="L52" s="7" t="n"/>
    </row>
    <row r="53" ht="10" customHeight="1"/>
    <row r="54" ht="20" customHeight="1">
      <c r="A54" s="127" t="inlineStr">
        <is>
          <t>(사진)</t>
        </is>
      </c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20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 ht="20" customHeight="1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</row>
    <row r="57" ht="20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</row>
    <row r="58" ht="20" customHeight="1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</row>
    <row r="59" ht="20" customHeight="1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</row>
    <row r="60" ht="20" customHeight="1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</row>
    <row r="61" ht="20" customHeight="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</row>
    <row r="62" ht="20" customHeight="1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</row>
    <row r="63" ht="20" customHeight="1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</row>
    <row r="64" ht="20" customHeight="1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</row>
    <row r="65" ht="20" customHeight="1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</row>
    <row r="66" ht="20" customHeight="1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</row>
    <row r="67" ht="20" customHeight="1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</row>
    <row r="68" ht="24" customHeight="1">
      <c r="A68" s="6" t="inlineStr">
        <is>
          <t>사진 내용</t>
        </is>
      </c>
      <c r="B68" s="7" t="n"/>
      <c r="C68" s="8" t="inlineStr">
        <is>
          <t>방진망 설치</t>
        </is>
      </c>
      <c r="D68" s="7" t="n"/>
      <c r="E68" s="7" t="n"/>
      <c r="F68" s="7" t="n"/>
      <c r="G68" s="7" t="n"/>
      <c r="H68" s="7" t="n"/>
      <c r="I68" s="6" t="inlineStr">
        <is>
          <t>일  자</t>
        </is>
      </c>
      <c r="J68" s="7" t="n"/>
      <c r="K68" s="12" t="n">
        <v>46117</v>
      </c>
      <c r="L68" s="7" t="n"/>
    </row>
    <row r="69" ht="10" customHeight="1"/>
    <row r="71" ht="19.5" customHeight="1">
      <c r="A71" s="17" t="inlineStr">
        <is>
          <t>이 시트는 작성 예시입니다(사진 자리는 비워 둠).</t>
        </is>
      </c>
    </row>
  </sheetData>
  <mergeCells count="29">
    <mergeCell ref="I34:J34"/>
    <mergeCell ref="K68:L68"/>
    <mergeCell ref="K34:L34"/>
    <mergeCell ref="A54:L67"/>
    <mergeCell ref="A2:L2"/>
    <mergeCell ref="C37:L37"/>
    <mergeCell ref="A71:L71"/>
    <mergeCell ref="C52:H52"/>
    <mergeCell ref="C3:L3"/>
    <mergeCell ref="A37:B37"/>
    <mergeCell ref="A18:B18"/>
    <mergeCell ref="A3:B3"/>
    <mergeCell ref="I18:J18"/>
    <mergeCell ref="G1:L1"/>
    <mergeCell ref="K52:L52"/>
    <mergeCell ref="A4:L17"/>
    <mergeCell ref="I68:J68"/>
    <mergeCell ref="A20:L33"/>
    <mergeCell ref="C18:H18"/>
    <mergeCell ref="C34:H34"/>
    <mergeCell ref="A38:L51"/>
    <mergeCell ref="I52:J52"/>
    <mergeCell ref="C68:H68"/>
    <mergeCell ref="A52:B52"/>
    <mergeCell ref="A68:B68"/>
    <mergeCell ref="A1:F1"/>
    <mergeCell ref="A36:L36"/>
    <mergeCell ref="K18:L18"/>
    <mergeCell ref="A34:B34"/>
  </mergeCells>
  <printOptions horizontalCentered="1"/>
  <pageMargins left="0.6" right="0.6" top="0.6" bottom="0.6" header="0.2" footer="0.2"/>
  <pageSetup orientation="portrait" paperSize="9" fitToHeight="0" fitToWidth="1"/>
  <rowBreaks count="1" manualBreakCount="1">
    <brk id="3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착공서류(착공계·직접시공계획서·안전관리)</dc:title>
  <dcterms:created xmlns:dcterms="http://purl.org/dc/terms/" xmlns:xsi="http://www.w3.org/2001/XMLSchema-instance" xsi:type="dcterms:W3CDTF">2026-09-29T11:56:00Z</dcterms:created>
  <dcterms:modified xmlns:dcterms="http://purl.org/dc/terms/" xmlns:xsi="http://www.w3.org/2001/XMLSchema-instance" xsi:type="dcterms:W3CDTF">2026-09-29T11:56:02Z</dcterms:modified>
</cp:coreProperties>
</file>