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표지" sheetId="1" state="visible" r:id="rId1"/>
    <sheet xmlns:r="http://schemas.openxmlformats.org/officeDocument/2006/relationships" name="갑지" sheetId="2" state="visible" r:id="rId2"/>
    <sheet xmlns:r="http://schemas.openxmlformats.org/officeDocument/2006/relationships" name="원가계산서" sheetId="3" state="visible" r:id="rId3"/>
    <sheet xmlns:r="http://schemas.openxmlformats.org/officeDocument/2006/relationships" name="내역서총괄표" sheetId="4" state="visible" r:id="rId4"/>
    <sheet xmlns:r="http://schemas.openxmlformats.org/officeDocument/2006/relationships" name="내역서" sheetId="5" state="visible" r:id="rId5"/>
    <sheet xmlns:r="http://schemas.openxmlformats.org/officeDocument/2006/relationships" name="일위대가총괄표" sheetId="6" state="visible" r:id="rId6"/>
    <sheet xmlns:r="http://schemas.openxmlformats.org/officeDocument/2006/relationships" name="일위대가" sheetId="7" state="visible" r:id="rId7"/>
    <sheet xmlns:r="http://schemas.openxmlformats.org/officeDocument/2006/relationships" name="노임단가" sheetId="8" state="visible" r:id="rId8"/>
    <sheet xmlns:r="http://schemas.openxmlformats.org/officeDocument/2006/relationships" name="자재단가" sheetId="9" state="visible" r:id="rId9"/>
    <sheet xmlns:r="http://schemas.openxmlformats.org/officeDocument/2006/relationships" name="기계경비" sheetId="10" state="visible" r:id="rId10"/>
    <sheet xmlns:r="http://schemas.openxmlformats.org/officeDocument/2006/relationships" name="수량산출서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###"/>
  </numFmts>
  <fonts count="12">
    <font>
      <name val="Calibri"/>
      <family val="2"/>
      <color theme="1"/>
      <sz val="11"/>
      <scheme val="minor"/>
    </font>
    <font>
      <name val="맑은 고딕"/>
      <b val="1"/>
      <color rgb="00000000"/>
      <sz val="28"/>
    </font>
    <font>
      <name val="맑은 고딕"/>
      <color rgb="00666666"/>
      <sz val="10"/>
    </font>
    <font>
      <name val="맑은 고딕"/>
      <b val="1"/>
      <color rgb="00000000"/>
      <sz val="11"/>
    </font>
    <font>
      <name val="맑은 고딕"/>
      <color rgb="00555555"/>
      <sz val="9"/>
    </font>
    <font>
      <name val="맑은 고딕"/>
      <b val="1"/>
      <color rgb="001A56DB"/>
      <sz val="9.5"/>
    </font>
    <font>
      <name val="맑은 고딕"/>
      <b val="1"/>
      <color rgb="00000000"/>
      <sz val="17"/>
    </font>
    <font>
      <name val="맑은 고딕"/>
      <color rgb="00666666"/>
      <sz val="9"/>
    </font>
    <font>
      <name val="맑은 고딕"/>
      <b val="1"/>
      <color rgb="00000000"/>
      <sz val="10"/>
    </font>
    <font>
      <name val="맑은 고딕"/>
      <color rgb="00000000"/>
      <sz val="10"/>
    </font>
    <font>
      <name val="맑은 고딕"/>
      <color rgb="00000000"/>
      <sz val="12"/>
    </font>
    <font>
      <name val="맑은 고딕"/>
      <b val="1"/>
      <color rgb="00000000"/>
      <sz val="12"/>
    </font>
  </fonts>
  <fills count="6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FFFDE7"/>
      </patternFill>
    </fill>
    <fill>
      <patternFill patternType="solid">
        <fgColor rgb="00EEF3FB"/>
      </patternFill>
    </fill>
    <fill>
      <patternFill patternType="solid">
        <fgColor rgb="00F2F6F2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pivotButton="0" quotePrefix="0" xfId="0"/>
    <xf numFmtId="0" fontId="0" fillId="3" borderId="1" pivotButton="0" quotePrefix="0" xfId="0"/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10" fillId="2" borderId="1" pivotButton="0" quotePrefix="0" xfId="0"/>
    <xf numFmtId="3" fontId="10" fillId="5" borderId="1" applyAlignment="1" pivotButton="0" quotePrefix="0" xfId="0">
      <alignment horizontal="right" vertical="center"/>
    </xf>
    <xf numFmtId="0" fontId="0" fillId="0" borderId="1" pivotButton="0" quotePrefix="0" xfId="0"/>
    <xf numFmtId="0" fontId="11" fillId="2" borderId="1" pivotButton="0" quotePrefix="0" xfId="0"/>
    <xf numFmtId="3" fontId="11" fillId="5" borderId="1" applyAlignment="1" pivotButton="0" quotePrefix="0" xfId="0">
      <alignment horizontal="right" vertical="center"/>
    </xf>
    <xf numFmtId="0" fontId="8" fillId="4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left" vertical="center"/>
    </xf>
    <xf numFmtId="0" fontId="8" fillId="0" borderId="1" applyAlignment="1" pivotButton="0" quotePrefix="0" xfId="0">
      <alignment horizontal="center" vertical="center"/>
    </xf>
    <xf numFmtId="3" fontId="0" fillId="5" borderId="1" applyAlignment="1" pivotButton="0" quotePrefix="0" xfId="0">
      <alignment horizontal="center" vertical="center"/>
    </xf>
    <xf numFmtId="2" fontId="0" fillId="3" borderId="1" applyAlignment="1" pivotButton="0" quotePrefix="0" xfId="0">
      <alignment horizontal="center" vertical="center"/>
    </xf>
    <xf numFmtId="0" fontId="7" fillId="0" borderId="1" applyAlignment="1" pivotButton="0" quotePrefix="0" xfId="0">
      <alignment horizontal="left" vertical="center"/>
    </xf>
    <xf numFmtId="3" fontId="0" fillId="3" borderId="1" applyAlignment="1" pivotButton="0" quotePrefix="0" xfId="0">
      <alignment horizontal="center" vertical="center"/>
    </xf>
    <xf numFmtId="0" fontId="8" fillId="2" borderId="1" applyAlignment="1" pivotButton="0" quotePrefix="0" xfId="0">
      <alignment horizontal="left" vertical="center"/>
    </xf>
    <xf numFmtId="2" fontId="0" fillId="5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3" fontId="3" fillId="5" borderId="1" applyAlignment="1" pivotButton="0" quotePrefix="0" xfId="0">
      <alignment horizontal="center" vertical="center"/>
    </xf>
    <xf numFmtId="0" fontId="9" fillId="3" borderId="1" applyAlignment="1" pivotButton="0" quotePrefix="0" xfId="0">
      <alignment horizontal="center" vertical="center" wrapText="1"/>
    </xf>
    <xf numFmtId="0" fontId="9" fillId="3" borderId="1" applyAlignment="1" pivotButton="0" quotePrefix="0" xfId="0">
      <alignment horizontal="left" vertical="center" wrapText="1"/>
    </xf>
    <xf numFmtId="3" fontId="9" fillId="5" borderId="1" applyAlignment="1" pivotButton="0" quotePrefix="0" xfId="0">
      <alignment horizontal="center" vertical="center" wrapText="1"/>
    </xf>
    <xf numFmtId="164" fontId="9" fillId="3" borderId="1" applyAlignment="1" pivotButton="0" quotePrefix="0" xfId="0">
      <alignment horizontal="center" vertical="center" wrapText="1"/>
    </xf>
    <xf numFmtId="3" fontId="9" fillId="3" borderId="1" applyAlignment="1" pivotButton="0" quotePrefix="0" xfId="0">
      <alignment horizontal="center" vertical="center" wrapText="1"/>
    </xf>
    <xf numFmtId="164" fontId="9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3:D27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2" customWidth="1" min="2" max="2"/>
    <col width="46" customWidth="1" min="3" max="3"/>
    <col width="4" customWidth="1" min="4" max="4"/>
  </cols>
  <sheetData>
    <row r="3" ht="56" customHeight="1">
      <c r="B3" s="1" t="inlineStr">
        <is>
          <t>공  내  역  서</t>
        </is>
      </c>
    </row>
    <row r="4">
      <c r="B4" s="2" t="inlineStr">
        <is>
          <t>(단가 미기재 · 낙찰자가 단가를 채워 넣는 내역서)</t>
        </is>
      </c>
    </row>
    <row r="7" ht="28" customHeight="1">
      <c r="B7" s="3" t="inlineStr">
        <is>
          <t xml:space="preserve">  공  사  명</t>
        </is>
      </c>
      <c r="C7" s="4" t="n"/>
    </row>
    <row r="8" ht="28" customHeight="1">
      <c r="B8" s="3" t="inlineStr">
        <is>
          <t xml:space="preserve">  발 주 기 관</t>
        </is>
      </c>
      <c r="C8" s="4" t="n"/>
    </row>
    <row r="9" ht="28" customHeight="1">
      <c r="B9" s="3" t="inlineStr">
        <is>
          <t xml:space="preserve">  공 사 위 치</t>
        </is>
      </c>
      <c r="C9" s="4" t="n"/>
    </row>
    <row r="10" ht="28" customHeight="1">
      <c r="B10" s="3" t="inlineStr">
        <is>
          <t xml:space="preserve">  계 약 방 법</t>
        </is>
      </c>
      <c r="C10" s="4" t="n"/>
    </row>
    <row r="11" ht="28" customHeight="1">
      <c r="B11" s="3" t="inlineStr">
        <is>
          <t xml:space="preserve">  공        기</t>
        </is>
      </c>
      <c r="C11" s="4" t="n"/>
    </row>
    <row r="12" ht="28" customHeight="1">
      <c r="B12" s="3" t="inlineStr">
        <is>
          <t xml:space="preserve">  작 성 일 자</t>
        </is>
      </c>
      <c r="C12" s="4" t="n"/>
    </row>
    <row r="13" ht="28" customHeight="1">
      <c r="B13" s="3" t="inlineStr">
        <is>
          <t xml:space="preserve">  업        체</t>
        </is>
      </c>
      <c r="C13" s="4" t="n"/>
    </row>
    <row r="14" ht="28" customHeight="1">
      <c r="B14" s="3" t="inlineStr">
        <is>
          <t xml:space="preserve">  현장대리인</t>
        </is>
      </c>
      <c r="C14" s="4" t="n"/>
    </row>
    <row r="17">
      <c r="A17" s="5" t="inlineStr">
        <is>
          <t>■ 쓰는 순서</t>
        </is>
      </c>
    </row>
    <row r="18">
      <c r="A18" s="5" t="inlineStr">
        <is>
          <t xml:space="preserve">   ① 「수량산출서」에 산출근거와 물량을 적습니다.</t>
        </is>
      </c>
    </row>
    <row r="19">
      <c r="A19" s="5" t="inlineStr">
        <is>
          <t xml:space="preserve">   ② 「자재단가·노임단가·기계경비」에 단가를 채웁니다.</t>
        </is>
      </c>
    </row>
    <row r="20">
      <c r="A20" s="5" t="inlineStr">
        <is>
          <t xml:space="preserve">   ③ 「일위대가」에 품을 넣으면 합계가 자동으로 나옵니다.</t>
        </is>
      </c>
    </row>
    <row r="21">
      <c r="A21" s="5" t="inlineStr">
        <is>
          <t xml:space="preserve">   ④ 「내역서」에 수량과 단가를 넣으면 금액·총괄표·원가계산서까지 자동으로 올라갑니다.</t>
        </is>
      </c>
    </row>
    <row r="22">
      <c r="A22" s="5" t="inlineStr"/>
    </row>
    <row r="23">
      <c r="A23" s="5" t="inlineStr">
        <is>
          <t>■ 칸 색깔</t>
        </is>
      </c>
    </row>
    <row r="24">
      <c r="A24" s="5" t="inlineStr">
        <is>
          <t xml:space="preserve">   연노랑 = 사람이 채우는 칸        연회색 = 수식이 자동으로 채우는 칸 (건드리지 마십시오)</t>
        </is>
      </c>
    </row>
    <row r="25">
      <c r="A25" s="5" t="inlineStr"/>
    </row>
    <row r="26">
      <c r="A26" s="5" t="inlineStr">
        <is>
          <t>※ 발주처가 준 공내역서가 있으면 그것을 쓰십시오. 이 서식은 없을 때 쓰는 것입니다.</t>
        </is>
      </c>
    </row>
    <row r="27">
      <c r="A27" s="5" t="inlineStr">
        <is>
          <t>※ 양식 제공 : K-건설맵  k-conmap.com  —  공공 입찰 투찰금액 계산 · 개찰 결과 무료</t>
        </is>
      </c>
    </row>
  </sheetData>
  <mergeCells count="13">
    <mergeCell ref="A17:D17"/>
    <mergeCell ref="A18:D18"/>
    <mergeCell ref="A23:D23"/>
    <mergeCell ref="A27:D27"/>
    <mergeCell ref="A22:D22"/>
    <mergeCell ref="B3:C3"/>
    <mergeCell ref="A20:D20"/>
    <mergeCell ref="A21:D21"/>
    <mergeCell ref="A26:D26"/>
    <mergeCell ref="A25:D25"/>
    <mergeCell ref="A24:D24"/>
    <mergeCell ref="A19:D19"/>
    <mergeCell ref="B4:C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108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6" customWidth="1" min="1" max="1"/>
    <col width="24" customWidth="1" min="2" max="2"/>
    <col width="8" customWidth="1" min="3" max="3"/>
    <col width="16" customWidth="1" min="4" max="4"/>
    <col width="16" customWidth="1" min="5" max="5"/>
  </cols>
  <sheetData>
    <row r="1" ht="18" customHeight="1">
      <c r="A1" s="6" t="inlineStr">
        <is>
          <t xml:space="preserve">  K-건설맵  |  k-conmap.com   무료 건설 서식</t>
        </is>
      </c>
    </row>
    <row r="2" ht="32" customHeight="1">
      <c r="A2" s="7" t="inlineStr">
        <is>
          <t>기 계 경 비 (건설기계 손료)</t>
        </is>
      </c>
    </row>
    <row r="3">
      <c r="A3" s="8" t="inlineStr">
        <is>
          <t>표준품셈 기계경비 산정 기준으로 적습니다 · 일위대가에서 기계명으로 찾아 씁니다</t>
        </is>
      </c>
    </row>
    <row r="5" ht="26" customHeight="1">
      <c r="A5" s="14" t="inlineStr">
        <is>
          <t>기  계  명</t>
        </is>
      </c>
      <c r="B5" s="14" t="inlineStr">
        <is>
          <t>규        격</t>
        </is>
      </c>
      <c r="C5" s="14" t="inlineStr">
        <is>
          <t>단위</t>
        </is>
      </c>
      <c r="D5" s="14" t="inlineStr">
        <is>
          <t>시간당 경비</t>
        </is>
      </c>
      <c r="E5" s="14" t="inlineStr">
        <is>
          <t>적용 단가</t>
        </is>
      </c>
    </row>
    <row r="6" ht="19" customHeight="1">
      <c r="A6" s="27" t="n"/>
      <c r="B6" s="27" t="n"/>
      <c r="C6" s="30" t="n"/>
      <c r="D6" s="30" t="n"/>
      <c r="E6" s="28">
        <f>IF(D6="","",D6)</f>
        <v/>
      </c>
    </row>
    <row r="7" ht="19" customHeight="1">
      <c r="A7" s="27" t="n"/>
      <c r="B7" s="27" t="n"/>
      <c r="C7" s="30" t="n"/>
      <c r="D7" s="30" t="n"/>
      <c r="E7" s="28">
        <f>IF(D7="","",D7)</f>
        <v/>
      </c>
    </row>
    <row r="8" ht="19" customHeight="1">
      <c r="A8" s="27" t="n"/>
      <c r="B8" s="27" t="n"/>
      <c r="C8" s="30" t="n"/>
      <c r="D8" s="30" t="n"/>
      <c r="E8" s="28">
        <f>IF(D8="","",D8)</f>
        <v/>
      </c>
    </row>
    <row r="9" ht="19" customHeight="1">
      <c r="A9" s="27" t="n"/>
      <c r="B9" s="27" t="n"/>
      <c r="C9" s="30" t="n"/>
      <c r="D9" s="30" t="n"/>
      <c r="E9" s="28">
        <f>IF(D9="","",D9)</f>
        <v/>
      </c>
    </row>
    <row r="10" ht="19" customHeight="1">
      <c r="A10" s="27" t="n"/>
      <c r="B10" s="27" t="n"/>
      <c r="C10" s="30" t="n"/>
      <c r="D10" s="30" t="n"/>
      <c r="E10" s="28">
        <f>IF(D10="","",D10)</f>
        <v/>
      </c>
    </row>
    <row r="11" ht="19" customHeight="1">
      <c r="A11" s="27" t="n"/>
      <c r="B11" s="27" t="n"/>
      <c r="C11" s="30" t="n"/>
      <c r="D11" s="30" t="n"/>
      <c r="E11" s="28">
        <f>IF(D11="","",D11)</f>
        <v/>
      </c>
    </row>
    <row r="12" ht="19" customHeight="1">
      <c r="A12" s="27" t="n"/>
      <c r="B12" s="27" t="n"/>
      <c r="C12" s="30" t="n"/>
      <c r="D12" s="30" t="n"/>
      <c r="E12" s="28">
        <f>IF(D12="","",D12)</f>
        <v/>
      </c>
    </row>
    <row r="13" ht="19" customHeight="1">
      <c r="A13" s="27" t="n"/>
      <c r="B13" s="27" t="n"/>
      <c r="C13" s="30" t="n"/>
      <c r="D13" s="30" t="n"/>
      <c r="E13" s="28">
        <f>IF(D13="","",D13)</f>
        <v/>
      </c>
    </row>
    <row r="14" ht="19" customHeight="1">
      <c r="A14" s="27" t="n"/>
      <c r="B14" s="27" t="n"/>
      <c r="C14" s="30" t="n"/>
      <c r="D14" s="30" t="n"/>
      <c r="E14" s="28">
        <f>IF(D14="","",D14)</f>
        <v/>
      </c>
    </row>
    <row r="15" ht="19" customHeight="1">
      <c r="A15" s="27" t="n"/>
      <c r="B15" s="27" t="n"/>
      <c r="C15" s="30" t="n"/>
      <c r="D15" s="30" t="n"/>
      <c r="E15" s="28">
        <f>IF(D15="","",D15)</f>
        <v/>
      </c>
    </row>
    <row r="16" ht="19" customHeight="1">
      <c r="A16" s="27" t="n"/>
      <c r="B16" s="27" t="n"/>
      <c r="C16" s="30" t="n"/>
      <c r="D16" s="30" t="n"/>
      <c r="E16" s="28">
        <f>IF(D16="","",D16)</f>
        <v/>
      </c>
    </row>
    <row r="17" ht="19" customHeight="1">
      <c r="A17" s="27" t="n"/>
      <c r="B17" s="27" t="n"/>
      <c r="C17" s="30" t="n"/>
      <c r="D17" s="30" t="n"/>
      <c r="E17" s="28">
        <f>IF(D17="","",D17)</f>
        <v/>
      </c>
    </row>
    <row r="18" ht="19" customHeight="1">
      <c r="A18" s="27" t="n"/>
      <c r="B18" s="27" t="n"/>
      <c r="C18" s="30" t="n"/>
      <c r="D18" s="30" t="n"/>
      <c r="E18" s="28">
        <f>IF(D18="","",D18)</f>
        <v/>
      </c>
    </row>
    <row r="19" ht="19" customHeight="1">
      <c r="A19" s="27" t="n"/>
      <c r="B19" s="27" t="n"/>
      <c r="C19" s="30" t="n"/>
      <c r="D19" s="30" t="n"/>
      <c r="E19" s="28">
        <f>IF(D19="","",D19)</f>
        <v/>
      </c>
    </row>
    <row r="20" ht="19" customHeight="1">
      <c r="A20" s="27" t="n"/>
      <c r="B20" s="27" t="n"/>
      <c r="C20" s="30" t="n"/>
      <c r="D20" s="30" t="n"/>
      <c r="E20" s="28">
        <f>IF(D20="","",D20)</f>
        <v/>
      </c>
    </row>
    <row r="21" ht="19" customHeight="1">
      <c r="A21" s="27" t="n"/>
      <c r="B21" s="27" t="n"/>
      <c r="C21" s="30" t="n"/>
      <c r="D21" s="30" t="n"/>
      <c r="E21" s="28">
        <f>IF(D21="","",D21)</f>
        <v/>
      </c>
    </row>
    <row r="22" ht="19" customHeight="1">
      <c r="A22" s="27" t="n"/>
      <c r="B22" s="27" t="n"/>
      <c r="C22" s="30" t="n"/>
      <c r="D22" s="30" t="n"/>
      <c r="E22" s="28">
        <f>IF(D22="","",D22)</f>
        <v/>
      </c>
    </row>
    <row r="23" ht="19" customHeight="1">
      <c r="A23" s="27" t="n"/>
      <c r="B23" s="27" t="n"/>
      <c r="C23" s="30" t="n"/>
      <c r="D23" s="30" t="n"/>
      <c r="E23" s="28">
        <f>IF(D23="","",D23)</f>
        <v/>
      </c>
    </row>
    <row r="24" ht="19" customHeight="1">
      <c r="A24" s="27" t="n"/>
      <c r="B24" s="27" t="n"/>
      <c r="C24" s="30" t="n"/>
      <c r="D24" s="30" t="n"/>
      <c r="E24" s="28">
        <f>IF(D24="","",D24)</f>
        <v/>
      </c>
    </row>
    <row r="25" ht="19" customHeight="1">
      <c r="A25" s="27" t="n"/>
      <c r="B25" s="27" t="n"/>
      <c r="C25" s="30" t="n"/>
      <c r="D25" s="30" t="n"/>
      <c r="E25" s="28">
        <f>IF(D25="","",D25)</f>
        <v/>
      </c>
    </row>
    <row r="26" ht="19" customHeight="1">
      <c r="A26" s="27" t="n"/>
      <c r="B26" s="27" t="n"/>
      <c r="C26" s="30" t="n"/>
      <c r="D26" s="30" t="n"/>
      <c r="E26" s="28">
        <f>IF(D26="","",D26)</f>
        <v/>
      </c>
    </row>
    <row r="27" ht="19" customHeight="1">
      <c r="A27" s="27" t="n"/>
      <c r="B27" s="27" t="n"/>
      <c r="C27" s="30" t="n"/>
      <c r="D27" s="30" t="n"/>
      <c r="E27" s="28">
        <f>IF(D27="","",D27)</f>
        <v/>
      </c>
    </row>
    <row r="28" ht="19" customHeight="1">
      <c r="A28" s="27" t="n"/>
      <c r="B28" s="27" t="n"/>
      <c r="C28" s="30" t="n"/>
      <c r="D28" s="30" t="n"/>
      <c r="E28" s="28">
        <f>IF(D28="","",D28)</f>
        <v/>
      </c>
    </row>
    <row r="29" ht="19" customHeight="1">
      <c r="A29" s="27" t="n"/>
      <c r="B29" s="27" t="n"/>
      <c r="C29" s="30" t="n"/>
      <c r="D29" s="30" t="n"/>
      <c r="E29" s="28">
        <f>IF(D29="","",D29)</f>
        <v/>
      </c>
    </row>
    <row r="30" ht="19" customHeight="1">
      <c r="A30" s="27" t="n"/>
      <c r="B30" s="27" t="n"/>
      <c r="C30" s="30" t="n"/>
      <c r="D30" s="30" t="n"/>
      <c r="E30" s="28">
        <f>IF(D30="","",D30)</f>
        <v/>
      </c>
    </row>
    <row r="31" ht="19" customHeight="1">
      <c r="A31" s="27" t="n"/>
      <c r="B31" s="27" t="n"/>
      <c r="C31" s="30" t="n"/>
      <c r="D31" s="30" t="n"/>
      <c r="E31" s="28">
        <f>IF(D31="","",D31)</f>
        <v/>
      </c>
    </row>
    <row r="32" ht="19" customHeight="1">
      <c r="A32" s="27" t="n"/>
      <c r="B32" s="27" t="n"/>
      <c r="C32" s="30" t="n"/>
      <c r="D32" s="30" t="n"/>
      <c r="E32" s="28">
        <f>IF(D32="","",D32)</f>
        <v/>
      </c>
    </row>
    <row r="33" ht="19" customHeight="1">
      <c r="A33" s="27" t="n"/>
      <c r="B33" s="27" t="n"/>
      <c r="C33" s="30" t="n"/>
      <c r="D33" s="30" t="n"/>
      <c r="E33" s="28">
        <f>IF(D33="","",D33)</f>
        <v/>
      </c>
    </row>
    <row r="34" ht="19" customHeight="1">
      <c r="A34" s="27" t="n"/>
      <c r="B34" s="27" t="n"/>
      <c r="C34" s="30" t="n"/>
      <c r="D34" s="30" t="n"/>
      <c r="E34" s="28">
        <f>IF(D34="","",D34)</f>
        <v/>
      </c>
    </row>
    <row r="35" ht="19" customHeight="1">
      <c r="A35" s="27" t="n"/>
      <c r="B35" s="27" t="n"/>
      <c r="C35" s="30" t="n"/>
      <c r="D35" s="30" t="n"/>
      <c r="E35" s="28">
        <f>IF(D35="","",D35)</f>
        <v/>
      </c>
    </row>
    <row r="36" ht="19" customHeight="1">
      <c r="A36" s="27" t="n"/>
      <c r="B36" s="27" t="n"/>
      <c r="C36" s="30" t="n"/>
      <c r="D36" s="30" t="n"/>
      <c r="E36" s="28">
        <f>IF(D36="","",D36)</f>
        <v/>
      </c>
    </row>
    <row r="37" ht="19" customHeight="1">
      <c r="A37" s="27" t="n"/>
      <c r="B37" s="27" t="n"/>
      <c r="C37" s="30" t="n"/>
      <c r="D37" s="30" t="n"/>
      <c r="E37" s="28">
        <f>IF(D37="","",D37)</f>
        <v/>
      </c>
    </row>
    <row r="38" ht="19" customHeight="1">
      <c r="A38" s="27" t="n"/>
      <c r="B38" s="27" t="n"/>
      <c r="C38" s="30" t="n"/>
      <c r="D38" s="30" t="n"/>
      <c r="E38" s="28">
        <f>IF(D38="","",D38)</f>
        <v/>
      </c>
    </row>
    <row r="39" ht="19" customHeight="1">
      <c r="A39" s="27" t="n"/>
      <c r="B39" s="27" t="n"/>
      <c r="C39" s="30" t="n"/>
      <c r="D39" s="30" t="n"/>
      <c r="E39" s="28">
        <f>IF(D39="","",D39)</f>
        <v/>
      </c>
    </row>
    <row r="40" ht="19" customHeight="1">
      <c r="A40" s="27" t="n"/>
      <c r="B40" s="27" t="n"/>
      <c r="C40" s="30" t="n"/>
      <c r="D40" s="30" t="n"/>
      <c r="E40" s="28">
        <f>IF(D40="","",D40)</f>
        <v/>
      </c>
    </row>
    <row r="41" ht="19" customHeight="1">
      <c r="A41" s="27" t="n"/>
      <c r="B41" s="27" t="n"/>
      <c r="C41" s="30" t="n"/>
      <c r="D41" s="30" t="n"/>
      <c r="E41" s="28">
        <f>IF(D41="","",D41)</f>
        <v/>
      </c>
    </row>
    <row r="42" ht="19" customHeight="1">
      <c r="A42" s="27" t="n"/>
      <c r="B42" s="27" t="n"/>
      <c r="C42" s="30" t="n"/>
      <c r="D42" s="30" t="n"/>
      <c r="E42" s="28">
        <f>IF(D42="","",D42)</f>
        <v/>
      </c>
    </row>
    <row r="43" ht="19" customHeight="1">
      <c r="A43" s="27" t="n"/>
      <c r="B43" s="27" t="n"/>
      <c r="C43" s="30" t="n"/>
      <c r="D43" s="30" t="n"/>
      <c r="E43" s="28">
        <f>IF(D43="","",D43)</f>
        <v/>
      </c>
    </row>
    <row r="44" ht="19" customHeight="1">
      <c r="A44" s="27" t="n"/>
      <c r="B44" s="27" t="n"/>
      <c r="C44" s="30" t="n"/>
      <c r="D44" s="30" t="n"/>
      <c r="E44" s="28">
        <f>IF(D44="","",D44)</f>
        <v/>
      </c>
    </row>
    <row r="45" ht="19" customHeight="1">
      <c r="A45" s="27" t="n"/>
      <c r="B45" s="27" t="n"/>
      <c r="C45" s="30" t="n"/>
      <c r="D45" s="30" t="n"/>
      <c r="E45" s="28">
        <f>IF(D45="","",D45)</f>
        <v/>
      </c>
    </row>
    <row r="46" ht="19" customHeight="1">
      <c r="A46" s="27" t="n"/>
      <c r="B46" s="27" t="n"/>
      <c r="C46" s="30" t="n"/>
      <c r="D46" s="30" t="n"/>
      <c r="E46" s="28">
        <f>IF(D46="","",D46)</f>
        <v/>
      </c>
    </row>
    <row r="47" ht="19" customHeight="1">
      <c r="A47" s="27" t="n"/>
      <c r="B47" s="27" t="n"/>
      <c r="C47" s="30" t="n"/>
      <c r="D47" s="30" t="n"/>
      <c r="E47" s="28">
        <f>IF(D47="","",D47)</f>
        <v/>
      </c>
    </row>
    <row r="48" ht="19" customHeight="1">
      <c r="A48" s="27" t="n"/>
      <c r="B48" s="27" t="n"/>
      <c r="C48" s="30" t="n"/>
      <c r="D48" s="30" t="n"/>
      <c r="E48" s="28">
        <f>IF(D48="","",D48)</f>
        <v/>
      </c>
    </row>
    <row r="49" ht="19" customHeight="1">
      <c r="A49" s="27" t="n"/>
      <c r="B49" s="27" t="n"/>
      <c r="C49" s="30" t="n"/>
      <c r="D49" s="30" t="n"/>
      <c r="E49" s="28">
        <f>IF(D49="","",D49)</f>
        <v/>
      </c>
    </row>
    <row r="50" ht="19" customHeight="1">
      <c r="A50" s="27" t="n"/>
      <c r="B50" s="27" t="n"/>
      <c r="C50" s="30" t="n"/>
      <c r="D50" s="30" t="n"/>
      <c r="E50" s="28">
        <f>IF(D50="","",D50)</f>
        <v/>
      </c>
    </row>
    <row r="51" ht="19" customHeight="1">
      <c r="A51" s="27" t="n"/>
      <c r="B51" s="27" t="n"/>
      <c r="C51" s="30" t="n"/>
      <c r="D51" s="30" t="n"/>
      <c r="E51" s="28">
        <f>IF(D51="","",D51)</f>
        <v/>
      </c>
    </row>
    <row r="52" ht="19" customHeight="1">
      <c r="A52" s="27" t="n"/>
      <c r="B52" s="27" t="n"/>
      <c r="C52" s="30" t="n"/>
      <c r="D52" s="30" t="n"/>
      <c r="E52" s="28">
        <f>IF(D52="","",D52)</f>
        <v/>
      </c>
    </row>
    <row r="53" ht="19" customHeight="1">
      <c r="A53" s="27" t="n"/>
      <c r="B53" s="27" t="n"/>
      <c r="C53" s="30" t="n"/>
      <c r="D53" s="30" t="n"/>
      <c r="E53" s="28">
        <f>IF(D53="","",D53)</f>
        <v/>
      </c>
    </row>
    <row r="54" ht="19" customHeight="1">
      <c r="A54" s="27" t="n"/>
      <c r="B54" s="27" t="n"/>
      <c r="C54" s="30" t="n"/>
      <c r="D54" s="30" t="n"/>
      <c r="E54" s="28">
        <f>IF(D54="","",D54)</f>
        <v/>
      </c>
    </row>
    <row r="55" ht="19" customHeight="1">
      <c r="A55" s="27" t="n"/>
      <c r="B55" s="27" t="n"/>
      <c r="C55" s="30" t="n"/>
      <c r="D55" s="30" t="n"/>
      <c r="E55" s="28">
        <f>IF(D55="","",D55)</f>
        <v/>
      </c>
    </row>
    <row r="56" ht="19" customHeight="1">
      <c r="A56" s="27" t="n"/>
      <c r="B56" s="27" t="n"/>
      <c r="C56" s="30" t="n"/>
      <c r="D56" s="30" t="n"/>
      <c r="E56" s="28">
        <f>IF(D56="","",D56)</f>
        <v/>
      </c>
    </row>
    <row r="57" ht="19" customHeight="1">
      <c r="A57" s="27" t="n"/>
      <c r="B57" s="27" t="n"/>
      <c r="C57" s="30" t="n"/>
      <c r="D57" s="30" t="n"/>
      <c r="E57" s="28">
        <f>IF(D57="","",D57)</f>
        <v/>
      </c>
    </row>
    <row r="58" ht="19" customHeight="1">
      <c r="A58" s="27" t="n"/>
      <c r="B58" s="27" t="n"/>
      <c r="C58" s="30" t="n"/>
      <c r="D58" s="30" t="n"/>
      <c r="E58" s="28">
        <f>IF(D58="","",D58)</f>
        <v/>
      </c>
    </row>
    <row r="59" ht="19" customHeight="1">
      <c r="A59" s="27" t="n"/>
      <c r="B59" s="27" t="n"/>
      <c r="C59" s="30" t="n"/>
      <c r="D59" s="30" t="n"/>
      <c r="E59" s="28">
        <f>IF(D59="","",D59)</f>
        <v/>
      </c>
    </row>
    <row r="60" ht="19" customHeight="1">
      <c r="A60" s="27" t="n"/>
      <c r="B60" s="27" t="n"/>
      <c r="C60" s="30" t="n"/>
      <c r="D60" s="30" t="n"/>
      <c r="E60" s="28">
        <f>IF(D60="","",D60)</f>
        <v/>
      </c>
    </row>
    <row r="61" ht="19" customHeight="1">
      <c r="A61" s="27" t="n"/>
      <c r="B61" s="27" t="n"/>
      <c r="C61" s="30" t="n"/>
      <c r="D61" s="30" t="n"/>
      <c r="E61" s="28">
        <f>IF(D61="","",D61)</f>
        <v/>
      </c>
    </row>
    <row r="62" ht="19" customHeight="1">
      <c r="A62" s="27" t="n"/>
      <c r="B62" s="27" t="n"/>
      <c r="C62" s="30" t="n"/>
      <c r="D62" s="30" t="n"/>
      <c r="E62" s="28">
        <f>IF(D62="","",D62)</f>
        <v/>
      </c>
    </row>
    <row r="63" ht="19" customHeight="1">
      <c r="A63" s="27" t="n"/>
      <c r="B63" s="27" t="n"/>
      <c r="C63" s="30" t="n"/>
      <c r="D63" s="30" t="n"/>
      <c r="E63" s="28">
        <f>IF(D63="","",D63)</f>
        <v/>
      </c>
    </row>
    <row r="64" ht="19" customHeight="1">
      <c r="A64" s="27" t="n"/>
      <c r="B64" s="27" t="n"/>
      <c r="C64" s="30" t="n"/>
      <c r="D64" s="30" t="n"/>
      <c r="E64" s="28">
        <f>IF(D64="","",D64)</f>
        <v/>
      </c>
    </row>
    <row r="65" ht="19" customHeight="1">
      <c r="A65" s="27" t="n"/>
      <c r="B65" s="27" t="n"/>
      <c r="C65" s="30" t="n"/>
      <c r="D65" s="30" t="n"/>
      <c r="E65" s="28">
        <f>IF(D65="","",D65)</f>
        <v/>
      </c>
    </row>
    <row r="66" ht="19" customHeight="1">
      <c r="A66" s="27" t="n"/>
      <c r="B66" s="27" t="n"/>
      <c r="C66" s="30" t="n"/>
      <c r="D66" s="30" t="n"/>
      <c r="E66" s="28">
        <f>IF(D66="","",D66)</f>
        <v/>
      </c>
    </row>
    <row r="67" ht="19" customHeight="1">
      <c r="A67" s="27" t="n"/>
      <c r="B67" s="27" t="n"/>
      <c r="C67" s="30" t="n"/>
      <c r="D67" s="30" t="n"/>
      <c r="E67" s="28">
        <f>IF(D67="","",D67)</f>
        <v/>
      </c>
    </row>
    <row r="68" ht="19" customHeight="1">
      <c r="A68" s="27" t="n"/>
      <c r="B68" s="27" t="n"/>
      <c r="C68" s="30" t="n"/>
      <c r="D68" s="30" t="n"/>
      <c r="E68" s="28">
        <f>IF(D68="","",D68)</f>
        <v/>
      </c>
    </row>
    <row r="69" ht="19" customHeight="1">
      <c r="A69" s="27" t="n"/>
      <c r="B69" s="27" t="n"/>
      <c r="C69" s="30" t="n"/>
      <c r="D69" s="30" t="n"/>
      <c r="E69" s="28">
        <f>IF(D69="","",D69)</f>
        <v/>
      </c>
    </row>
    <row r="70" ht="19" customHeight="1">
      <c r="A70" s="27" t="n"/>
      <c r="B70" s="27" t="n"/>
      <c r="C70" s="30" t="n"/>
      <c r="D70" s="30" t="n"/>
      <c r="E70" s="28">
        <f>IF(D70="","",D70)</f>
        <v/>
      </c>
    </row>
    <row r="71" ht="19" customHeight="1">
      <c r="A71" s="27" t="n"/>
      <c r="B71" s="27" t="n"/>
      <c r="C71" s="30" t="n"/>
      <c r="D71" s="30" t="n"/>
      <c r="E71" s="28">
        <f>IF(D71="","",D71)</f>
        <v/>
      </c>
    </row>
    <row r="72" ht="19" customHeight="1">
      <c r="A72" s="27" t="n"/>
      <c r="B72" s="27" t="n"/>
      <c r="C72" s="30" t="n"/>
      <c r="D72" s="30" t="n"/>
      <c r="E72" s="28">
        <f>IF(D72="","",D72)</f>
        <v/>
      </c>
    </row>
    <row r="73" ht="19" customHeight="1">
      <c r="A73" s="27" t="n"/>
      <c r="B73" s="27" t="n"/>
      <c r="C73" s="30" t="n"/>
      <c r="D73" s="30" t="n"/>
      <c r="E73" s="28">
        <f>IF(D73="","",D73)</f>
        <v/>
      </c>
    </row>
    <row r="74" ht="19" customHeight="1">
      <c r="A74" s="27" t="n"/>
      <c r="B74" s="27" t="n"/>
      <c r="C74" s="30" t="n"/>
      <c r="D74" s="30" t="n"/>
      <c r="E74" s="28">
        <f>IF(D74="","",D74)</f>
        <v/>
      </c>
    </row>
    <row r="75" ht="19" customHeight="1">
      <c r="A75" s="27" t="n"/>
      <c r="B75" s="27" t="n"/>
      <c r="C75" s="30" t="n"/>
      <c r="D75" s="30" t="n"/>
      <c r="E75" s="28">
        <f>IF(D75="","",D75)</f>
        <v/>
      </c>
    </row>
    <row r="76" ht="19" customHeight="1">
      <c r="A76" s="27" t="n"/>
      <c r="B76" s="27" t="n"/>
      <c r="C76" s="30" t="n"/>
      <c r="D76" s="30" t="n"/>
      <c r="E76" s="28">
        <f>IF(D76="","",D76)</f>
        <v/>
      </c>
    </row>
    <row r="77" ht="19" customHeight="1">
      <c r="A77" s="27" t="n"/>
      <c r="B77" s="27" t="n"/>
      <c r="C77" s="30" t="n"/>
      <c r="D77" s="30" t="n"/>
      <c r="E77" s="28">
        <f>IF(D77="","",D77)</f>
        <v/>
      </c>
    </row>
    <row r="78" ht="19" customHeight="1">
      <c r="A78" s="27" t="n"/>
      <c r="B78" s="27" t="n"/>
      <c r="C78" s="30" t="n"/>
      <c r="D78" s="30" t="n"/>
      <c r="E78" s="28">
        <f>IF(D78="","",D78)</f>
        <v/>
      </c>
    </row>
    <row r="79" ht="19" customHeight="1">
      <c r="A79" s="27" t="n"/>
      <c r="B79" s="27" t="n"/>
      <c r="C79" s="30" t="n"/>
      <c r="D79" s="30" t="n"/>
      <c r="E79" s="28">
        <f>IF(D79="","",D79)</f>
        <v/>
      </c>
    </row>
    <row r="80" ht="19" customHeight="1">
      <c r="A80" s="27" t="n"/>
      <c r="B80" s="27" t="n"/>
      <c r="C80" s="30" t="n"/>
      <c r="D80" s="30" t="n"/>
      <c r="E80" s="28">
        <f>IF(D80="","",D80)</f>
        <v/>
      </c>
    </row>
    <row r="81" ht="19" customHeight="1">
      <c r="A81" s="27" t="n"/>
      <c r="B81" s="27" t="n"/>
      <c r="C81" s="30" t="n"/>
      <c r="D81" s="30" t="n"/>
      <c r="E81" s="28">
        <f>IF(D81="","",D81)</f>
        <v/>
      </c>
    </row>
    <row r="82" ht="19" customHeight="1">
      <c r="A82" s="27" t="n"/>
      <c r="B82" s="27" t="n"/>
      <c r="C82" s="30" t="n"/>
      <c r="D82" s="30" t="n"/>
      <c r="E82" s="28">
        <f>IF(D82="","",D82)</f>
        <v/>
      </c>
    </row>
    <row r="83" ht="19" customHeight="1">
      <c r="A83" s="27" t="n"/>
      <c r="B83" s="27" t="n"/>
      <c r="C83" s="30" t="n"/>
      <c r="D83" s="30" t="n"/>
      <c r="E83" s="28">
        <f>IF(D83="","",D83)</f>
        <v/>
      </c>
    </row>
    <row r="84" ht="19" customHeight="1">
      <c r="A84" s="27" t="n"/>
      <c r="B84" s="27" t="n"/>
      <c r="C84" s="30" t="n"/>
      <c r="D84" s="30" t="n"/>
      <c r="E84" s="28">
        <f>IF(D84="","",D84)</f>
        <v/>
      </c>
    </row>
    <row r="85" ht="19" customHeight="1">
      <c r="A85" s="27" t="n"/>
      <c r="B85" s="27" t="n"/>
      <c r="C85" s="30" t="n"/>
      <c r="D85" s="30" t="n"/>
      <c r="E85" s="28">
        <f>IF(D85="","",D85)</f>
        <v/>
      </c>
    </row>
    <row r="86" ht="19" customHeight="1">
      <c r="A86" s="27" t="n"/>
      <c r="B86" s="27" t="n"/>
      <c r="C86" s="30" t="n"/>
      <c r="D86" s="30" t="n"/>
      <c r="E86" s="28">
        <f>IF(D86="","",D86)</f>
        <v/>
      </c>
    </row>
    <row r="87" ht="19" customHeight="1">
      <c r="A87" s="27" t="n"/>
      <c r="B87" s="27" t="n"/>
      <c r="C87" s="30" t="n"/>
      <c r="D87" s="30" t="n"/>
      <c r="E87" s="28">
        <f>IF(D87="","",D87)</f>
        <v/>
      </c>
    </row>
    <row r="88" ht="19" customHeight="1">
      <c r="A88" s="27" t="n"/>
      <c r="B88" s="27" t="n"/>
      <c r="C88" s="30" t="n"/>
      <c r="D88" s="30" t="n"/>
      <c r="E88" s="28">
        <f>IF(D88="","",D88)</f>
        <v/>
      </c>
    </row>
    <row r="89" ht="19" customHeight="1">
      <c r="A89" s="27" t="n"/>
      <c r="B89" s="27" t="n"/>
      <c r="C89" s="30" t="n"/>
      <c r="D89" s="30" t="n"/>
      <c r="E89" s="28">
        <f>IF(D89="","",D89)</f>
        <v/>
      </c>
    </row>
    <row r="90" ht="19" customHeight="1">
      <c r="A90" s="27" t="n"/>
      <c r="B90" s="27" t="n"/>
      <c r="C90" s="30" t="n"/>
      <c r="D90" s="30" t="n"/>
      <c r="E90" s="28">
        <f>IF(D90="","",D90)</f>
        <v/>
      </c>
    </row>
    <row r="91" ht="19" customHeight="1">
      <c r="A91" s="27" t="n"/>
      <c r="B91" s="27" t="n"/>
      <c r="C91" s="30" t="n"/>
      <c r="D91" s="30" t="n"/>
      <c r="E91" s="28">
        <f>IF(D91="","",D91)</f>
        <v/>
      </c>
    </row>
    <row r="92" ht="19" customHeight="1">
      <c r="A92" s="27" t="n"/>
      <c r="B92" s="27" t="n"/>
      <c r="C92" s="30" t="n"/>
      <c r="D92" s="30" t="n"/>
      <c r="E92" s="28">
        <f>IF(D92="","",D92)</f>
        <v/>
      </c>
    </row>
    <row r="93" ht="19" customHeight="1">
      <c r="A93" s="27" t="n"/>
      <c r="B93" s="27" t="n"/>
      <c r="C93" s="30" t="n"/>
      <c r="D93" s="30" t="n"/>
      <c r="E93" s="28">
        <f>IF(D93="","",D93)</f>
        <v/>
      </c>
    </row>
    <row r="94" ht="19" customHeight="1">
      <c r="A94" s="27" t="n"/>
      <c r="B94" s="27" t="n"/>
      <c r="C94" s="30" t="n"/>
      <c r="D94" s="30" t="n"/>
      <c r="E94" s="28">
        <f>IF(D94="","",D94)</f>
        <v/>
      </c>
    </row>
    <row r="95" ht="19" customHeight="1">
      <c r="A95" s="27" t="n"/>
      <c r="B95" s="27" t="n"/>
      <c r="C95" s="30" t="n"/>
      <c r="D95" s="30" t="n"/>
      <c r="E95" s="28">
        <f>IF(D95="","",D95)</f>
        <v/>
      </c>
    </row>
    <row r="96" ht="19" customHeight="1">
      <c r="A96" s="27" t="n"/>
      <c r="B96" s="27" t="n"/>
      <c r="C96" s="30" t="n"/>
      <c r="D96" s="30" t="n"/>
      <c r="E96" s="28">
        <f>IF(D96="","",D96)</f>
        <v/>
      </c>
    </row>
    <row r="97" ht="19" customHeight="1">
      <c r="A97" s="27" t="n"/>
      <c r="B97" s="27" t="n"/>
      <c r="C97" s="30" t="n"/>
      <c r="D97" s="30" t="n"/>
      <c r="E97" s="28">
        <f>IF(D97="","",D97)</f>
        <v/>
      </c>
    </row>
    <row r="98" ht="19" customHeight="1">
      <c r="A98" s="27" t="n"/>
      <c r="B98" s="27" t="n"/>
      <c r="C98" s="30" t="n"/>
      <c r="D98" s="30" t="n"/>
      <c r="E98" s="28">
        <f>IF(D98="","",D98)</f>
        <v/>
      </c>
    </row>
    <row r="99" ht="19" customHeight="1">
      <c r="A99" s="27" t="n"/>
      <c r="B99" s="27" t="n"/>
      <c r="C99" s="30" t="n"/>
      <c r="D99" s="30" t="n"/>
      <c r="E99" s="28">
        <f>IF(D99="","",D99)</f>
        <v/>
      </c>
    </row>
    <row r="100" ht="19" customHeight="1">
      <c r="A100" s="27" t="n"/>
      <c r="B100" s="27" t="n"/>
      <c r="C100" s="30" t="n"/>
      <c r="D100" s="30" t="n"/>
      <c r="E100" s="28">
        <f>IF(D100="","",D100)</f>
        <v/>
      </c>
    </row>
    <row r="101" ht="19" customHeight="1">
      <c r="A101" s="27" t="n"/>
      <c r="B101" s="27" t="n"/>
      <c r="C101" s="30" t="n"/>
      <c r="D101" s="30" t="n"/>
      <c r="E101" s="28">
        <f>IF(D101="","",D101)</f>
        <v/>
      </c>
    </row>
    <row r="102" ht="19" customHeight="1">
      <c r="A102" s="27" t="n"/>
      <c r="B102" s="27" t="n"/>
      <c r="C102" s="30" t="n"/>
      <c r="D102" s="30" t="n"/>
      <c r="E102" s="28">
        <f>IF(D102="","",D102)</f>
        <v/>
      </c>
    </row>
    <row r="103" ht="19" customHeight="1">
      <c r="A103" s="27" t="n"/>
      <c r="B103" s="27" t="n"/>
      <c r="C103" s="30" t="n"/>
      <c r="D103" s="30" t="n"/>
      <c r="E103" s="28">
        <f>IF(D103="","",D103)</f>
        <v/>
      </c>
    </row>
    <row r="104" ht="19" customHeight="1">
      <c r="A104" s="27" t="n"/>
      <c r="B104" s="27" t="n"/>
      <c r="C104" s="30" t="n"/>
      <c r="D104" s="30" t="n"/>
      <c r="E104" s="28">
        <f>IF(D104="","",D104)</f>
        <v/>
      </c>
    </row>
    <row r="105" ht="19" customHeight="1">
      <c r="A105" s="27" t="n"/>
      <c r="B105" s="27" t="n"/>
      <c r="C105" s="30" t="n"/>
      <c r="D105" s="30" t="n"/>
      <c r="E105" s="28">
        <f>IF(D105="","",D105)</f>
        <v/>
      </c>
    </row>
    <row r="107">
      <c r="A107" s="5" t="inlineStr">
        <is>
          <t>※ 손료·연료비·운전노무비를 합한 값을 적습니다.</t>
        </is>
      </c>
    </row>
    <row r="108">
      <c r="A108" s="5" t="inlineStr">
        <is>
          <t>※ 기계명을 일위대가의 품명과 **똑같이** 적어야 찾아옵니다.</t>
        </is>
      </c>
    </row>
  </sheetData>
  <mergeCells count="5">
    <mergeCell ref="A2:E2"/>
    <mergeCell ref="A108:E108"/>
    <mergeCell ref="A107:E107"/>
    <mergeCell ref="A1:E1"/>
    <mergeCell ref="A3:E3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88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22" customWidth="1" min="3" max="3"/>
    <col width="20" customWidth="1" min="4" max="4"/>
    <col width="36" customWidth="1" min="5" max="5"/>
    <col width="8" customWidth="1" min="6" max="6"/>
    <col width="12" customWidth="1" min="7" max="7"/>
    <col width="8" customWidth="1" min="8" max="8"/>
    <col width="12" customWidth="1" min="9" max="9"/>
  </cols>
  <sheetData>
    <row r="1" ht="18" customHeight="1">
      <c r="A1" s="6" t="inlineStr">
        <is>
          <t xml:space="preserve">  K-건설맵  |  k-conmap.com   무료 건설 서식</t>
        </is>
      </c>
    </row>
    <row r="2" ht="32" customHeight="1">
      <c r="A2" s="7" t="inlineStr">
        <is>
          <t>수 량 산 출 서</t>
        </is>
      </c>
    </row>
    <row r="3">
      <c r="A3" s="8" t="inlineStr">
        <is>
          <t>산출근거를 적으면 수량이 계산됩니다 · 내역서로 옮겨 적습니다</t>
        </is>
      </c>
    </row>
    <row r="5" ht="26" customHeight="1">
      <c r="A5" s="14" t="inlineStr">
        <is>
          <t>번호</t>
        </is>
      </c>
      <c r="B5" s="14" t="inlineStr">
        <is>
          <t>공        종</t>
        </is>
      </c>
      <c r="C5" s="14" t="inlineStr">
        <is>
          <t>품        명</t>
        </is>
      </c>
      <c r="D5" s="14" t="inlineStr">
        <is>
          <t>규        격</t>
        </is>
      </c>
      <c r="E5" s="14" t="inlineStr">
        <is>
          <t>산  출  근  거</t>
        </is>
      </c>
      <c r="F5" s="14" t="inlineStr">
        <is>
          <t>단위</t>
        </is>
      </c>
      <c r="G5" s="14" t="inlineStr">
        <is>
          <t>수량</t>
        </is>
      </c>
      <c r="H5" s="14" t="inlineStr">
        <is>
          <t>개소</t>
        </is>
      </c>
      <c r="I5" s="14" t="inlineStr">
        <is>
          <t>계</t>
        </is>
      </c>
    </row>
    <row r="6" ht="20" customHeight="1">
      <c r="A6" s="26" t="n"/>
      <c r="B6" s="27" t="n"/>
      <c r="C6" s="27" t="n"/>
      <c r="D6" s="27" t="n"/>
      <c r="E6" s="27" t="n"/>
      <c r="F6" s="26" t="n"/>
      <c r="G6" s="29" t="n"/>
      <c r="H6" s="26" t="n"/>
      <c r="I6" s="31">
        <f>IF(OR(G6="",H6=""),"",ROUND(G6*H6,3))</f>
        <v/>
      </c>
    </row>
    <row r="7" ht="20" customHeight="1">
      <c r="A7" s="26" t="n"/>
      <c r="B7" s="27" t="n"/>
      <c r="C7" s="27" t="n"/>
      <c r="D7" s="27" t="n"/>
      <c r="E7" s="27" t="n"/>
      <c r="F7" s="26" t="n"/>
      <c r="G7" s="29" t="n"/>
      <c r="H7" s="26" t="n"/>
      <c r="I7" s="31">
        <f>IF(OR(G7="",H7=""),"",ROUND(G7*H7,3))</f>
        <v/>
      </c>
    </row>
    <row r="8" ht="20" customHeight="1">
      <c r="A8" s="26" t="n"/>
      <c r="B8" s="27" t="n"/>
      <c r="C8" s="27" t="n"/>
      <c r="D8" s="27" t="n"/>
      <c r="E8" s="27" t="n"/>
      <c r="F8" s="26" t="n"/>
      <c r="G8" s="29" t="n"/>
      <c r="H8" s="26" t="n"/>
      <c r="I8" s="31">
        <f>IF(OR(G8="",H8=""),"",ROUND(G8*H8,3))</f>
        <v/>
      </c>
    </row>
    <row r="9" ht="20" customHeight="1">
      <c r="A9" s="26" t="n"/>
      <c r="B9" s="27" t="n"/>
      <c r="C9" s="27" t="n"/>
      <c r="D9" s="27" t="n"/>
      <c r="E9" s="27" t="n"/>
      <c r="F9" s="26" t="n"/>
      <c r="G9" s="29" t="n"/>
      <c r="H9" s="26" t="n"/>
      <c r="I9" s="31">
        <f>IF(OR(G9="",H9=""),"",ROUND(G9*H9,3))</f>
        <v/>
      </c>
    </row>
    <row r="10" ht="20" customHeight="1">
      <c r="A10" s="26" t="n"/>
      <c r="B10" s="27" t="n"/>
      <c r="C10" s="27" t="n"/>
      <c r="D10" s="27" t="n"/>
      <c r="E10" s="27" t="n"/>
      <c r="F10" s="26" t="n"/>
      <c r="G10" s="29" t="n"/>
      <c r="H10" s="26" t="n"/>
      <c r="I10" s="31">
        <f>IF(OR(G10="",H10=""),"",ROUND(G10*H10,3))</f>
        <v/>
      </c>
    </row>
    <row r="11" ht="20" customHeight="1">
      <c r="A11" s="26" t="n"/>
      <c r="B11" s="27" t="n"/>
      <c r="C11" s="27" t="n"/>
      <c r="D11" s="27" t="n"/>
      <c r="E11" s="27" t="n"/>
      <c r="F11" s="26" t="n"/>
      <c r="G11" s="29" t="n"/>
      <c r="H11" s="26" t="n"/>
      <c r="I11" s="31">
        <f>IF(OR(G11="",H11=""),"",ROUND(G11*H11,3))</f>
        <v/>
      </c>
    </row>
    <row r="12" ht="20" customHeight="1">
      <c r="A12" s="26" t="n"/>
      <c r="B12" s="27" t="n"/>
      <c r="C12" s="27" t="n"/>
      <c r="D12" s="27" t="n"/>
      <c r="E12" s="27" t="n"/>
      <c r="F12" s="26" t="n"/>
      <c r="G12" s="29" t="n"/>
      <c r="H12" s="26" t="n"/>
      <c r="I12" s="31">
        <f>IF(OR(G12="",H12=""),"",ROUND(G12*H12,3))</f>
        <v/>
      </c>
    </row>
    <row r="13" ht="20" customHeight="1">
      <c r="A13" s="26" t="n"/>
      <c r="B13" s="27" t="n"/>
      <c r="C13" s="27" t="n"/>
      <c r="D13" s="27" t="n"/>
      <c r="E13" s="27" t="n"/>
      <c r="F13" s="26" t="n"/>
      <c r="G13" s="29" t="n"/>
      <c r="H13" s="26" t="n"/>
      <c r="I13" s="31">
        <f>IF(OR(G13="",H13=""),"",ROUND(G13*H13,3))</f>
        <v/>
      </c>
    </row>
    <row r="14" ht="20" customHeight="1">
      <c r="A14" s="26" t="n"/>
      <c r="B14" s="27" t="n"/>
      <c r="C14" s="27" t="n"/>
      <c r="D14" s="27" t="n"/>
      <c r="E14" s="27" t="n"/>
      <c r="F14" s="26" t="n"/>
      <c r="G14" s="29" t="n"/>
      <c r="H14" s="26" t="n"/>
      <c r="I14" s="31">
        <f>IF(OR(G14="",H14=""),"",ROUND(G14*H14,3))</f>
        <v/>
      </c>
    </row>
    <row r="15" ht="20" customHeight="1">
      <c r="A15" s="26" t="n"/>
      <c r="B15" s="27" t="n"/>
      <c r="C15" s="27" t="n"/>
      <c r="D15" s="27" t="n"/>
      <c r="E15" s="27" t="n"/>
      <c r="F15" s="26" t="n"/>
      <c r="G15" s="29" t="n"/>
      <c r="H15" s="26" t="n"/>
      <c r="I15" s="31">
        <f>IF(OR(G15="",H15=""),"",ROUND(G15*H15,3))</f>
        <v/>
      </c>
    </row>
    <row r="16" ht="20" customHeight="1">
      <c r="A16" s="26" t="n"/>
      <c r="B16" s="27" t="n"/>
      <c r="C16" s="27" t="n"/>
      <c r="D16" s="27" t="n"/>
      <c r="E16" s="27" t="n"/>
      <c r="F16" s="26" t="n"/>
      <c r="G16" s="29" t="n"/>
      <c r="H16" s="26" t="n"/>
      <c r="I16" s="31">
        <f>IF(OR(G16="",H16=""),"",ROUND(G16*H16,3))</f>
        <v/>
      </c>
    </row>
    <row r="17" ht="20" customHeight="1">
      <c r="A17" s="26" t="n"/>
      <c r="B17" s="27" t="n"/>
      <c r="C17" s="27" t="n"/>
      <c r="D17" s="27" t="n"/>
      <c r="E17" s="27" t="n"/>
      <c r="F17" s="26" t="n"/>
      <c r="G17" s="29" t="n"/>
      <c r="H17" s="26" t="n"/>
      <c r="I17" s="31">
        <f>IF(OR(G17="",H17=""),"",ROUND(G17*H17,3))</f>
        <v/>
      </c>
    </row>
    <row r="18" ht="20" customHeight="1">
      <c r="A18" s="26" t="n"/>
      <c r="B18" s="27" t="n"/>
      <c r="C18" s="27" t="n"/>
      <c r="D18" s="27" t="n"/>
      <c r="E18" s="27" t="n"/>
      <c r="F18" s="26" t="n"/>
      <c r="G18" s="29" t="n"/>
      <c r="H18" s="26" t="n"/>
      <c r="I18" s="31">
        <f>IF(OR(G18="",H18=""),"",ROUND(G18*H18,3))</f>
        <v/>
      </c>
    </row>
    <row r="19" ht="20" customHeight="1">
      <c r="A19" s="26" t="n"/>
      <c r="B19" s="27" t="n"/>
      <c r="C19" s="27" t="n"/>
      <c r="D19" s="27" t="n"/>
      <c r="E19" s="27" t="n"/>
      <c r="F19" s="26" t="n"/>
      <c r="G19" s="29" t="n"/>
      <c r="H19" s="26" t="n"/>
      <c r="I19" s="31">
        <f>IF(OR(G19="",H19=""),"",ROUND(G19*H19,3))</f>
        <v/>
      </c>
    </row>
    <row r="20" ht="20" customHeight="1">
      <c r="A20" s="26" t="n"/>
      <c r="B20" s="27" t="n"/>
      <c r="C20" s="27" t="n"/>
      <c r="D20" s="27" t="n"/>
      <c r="E20" s="27" t="n"/>
      <c r="F20" s="26" t="n"/>
      <c r="G20" s="29" t="n"/>
      <c r="H20" s="26" t="n"/>
      <c r="I20" s="31">
        <f>IF(OR(G20="",H20=""),"",ROUND(G20*H20,3))</f>
        <v/>
      </c>
    </row>
    <row r="21" ht="20" customHeight="1">
      <c r="A21" s="26" t="n"/>
      <c r="B21" s="27" t="n"/>
      <c r="C21" s="27" t="n"/>
      <c r="D21" s="27" t="n"/>
      <c r="E21" s="27" t="n"/>
      <c r="F21" s="26" t="n"/>
      <c r="G21" s="29" t="n"/>
      <c r="H21" s="26" t="n"/>
      <c r="I21" s="31">
        <f>IF(OR(G21="",H21=""),"",ROUND(G21*H21,3))</f>
        <v/>
      </c>
    </row>
    <row r="22" ht="20" customHeight="1">
      <c r="A22" s="26" t="n"/>
      <c r="B22" s="27" t="n"/>
      <c r="C22" s="27" t="n"/>
      <c r="D22" s="27" t="n"/>
      <c r="E22" s="27" t="n"/>
      <c r="F22" s="26" t="n"/>
      <c r="G22" s="29" t="n"/>
      <c r="H22" s="26" t="n"/>
      <c r="I22" s="31">
        <f>IF(OR(G22="",H22=""),"",ROUND(G22*H22,3))</f>
        <v/>
      </c>
    </row>
    <row r="23" ht="20" customHeight="1">
      <c r="A23" s="26" t="n"/>
      <c r="B23" s="27" t="n"/>
      <c r="C23" s="27" t="n"/>
      <c r="D23" s="27" t="n"/>
      <c r="E23" s="27" t="n"/>
      <c r="F23" s="26" t="n"/>
      <c r="G23" s="29" t="n"/>
      <c r="H23" s="26" t="n"/>
      <c r="I23" s="31">
        <f>IF(OR(G23="",H23=""),"",ROUND(G23*H23,3))</f>
        <v/>
      </c>
    </row>
    <row r="24" ht="20" customHeight="1">
      <c r="A24" s="26" t="n"/>
      <c r="B24" s="27" t="n"/>
      <c r="C24" s="27" t="n"/>
      <c r="D24" s="27" t="n"/>
      <c r="E24" s="27" t="n"/>
      <c r="F24" s="26" t="n"/>
      <c r="G24" s="29" t="n"/>
      <c r="H24" s="26" t="n"/>
      <c r="I24" s="31">
        <f>IF(OR(G24="",H24=""),"",ROUND(G24*H24,3))</f>
        <v/>
      </c>
    </row>
    <row r="25" ht="20" customHeight="1">
      <c r="A25" s="26" t="n"/>
      <c r="B25" s="27" t="n"/>
      <c r="C25" s="27" t="n"/>
      <c r="D25" s="27" t="n"/>
      <c r="E25" s="27" t="n"/>
      <c r="F25" s="26" t="n"/>
      <c r="G25" s="29" t="n"/>
      <c r="H25" s="26" t="n"/>
      <c r="I25" s="31">
        <f>IF(OR(G25="",H25=""),"",ROUND(G25*H25,3))</f>
        <v/>
      </c>
    </row>
    <row r="26" ht="20" customHeight="1">
      <c r="A26" s="26" t="n"/>
      <c r="B26" s="27" t="n"/>
      <c r="C26" s="27" t="n"/>
      <c r="D26" s="27" t="n"/>
      <c r="E26" s="27" t="n"/>
      <c r="F26" s="26" t="n"/>
      <c r="G26" s="29" t="n"/>
      <c r="H26" s="26" t="n"/>
      <c r="I26" s="31">
        <f>IF(OR(G26="",H26=""),"",ROUND(G26*H26,3))</f>
        <v/>
      </c>
    </row>
    <row r="27" ht="20" customHeight="1">
      <c r="A27" s="26" t="n"/>
      <c r="B27" s="27" t="n"/>
      <c r="C27" s="27" t="n"/>
      <c r="D27" s="27" t="n"/>
      <c r="E27" s="27" t="n"/>
      <c r="F27" s="26" t="n"/>
      <c r="G27" s="29" t="n"/>
      <c r="H27" s="26" t="n"/>
      <c r="I27" s="31">
        <f>IF(OR(G27="",H27=""),"",ROUND(G27*H27,3))</f>
        <v/>
      </c>
    </row>
    <row r="28" ht="20" customHeight="1">
      <c r="A28" s="26" t="n"/>
      <c r="B28" s="27" t="n"/>
      <c r="C28" s="27" t="n"/>
      <c r="D28" s="27" t="n"/>
      <c r="E28" s="27" t="n"/>
      <c r="F28" s="26" t="n"/>
      <c r="G28" s="29" t="n"/>
      <c r="H28" s="26" t="n"/>
      <c r="I28" s="31">
        <f>IF(OR(G28="",H28=""),"",ROUND(G28*H28,3))</f>
        <v/>
      </c>
    </row>
    <row r="29" ht="20" customHeight="1">
      <c r="A29" s="26" t="n"/>
      <c r="B29" s="27" t="n"/>
      <c r="C29" s="27" t="n"/>
      <c r="D29" s="27" t="n"/>
      <c r="E29" s="27" t="n"/>
      <c r="F29" s="26" t="n"/>
      <c r="G29" s="29" t="n"/>
      <c r="H29" s="26" t="n"/>
      <c r="I29" s="31">
        <f>IF(OR(G29="",H29=""),"",ROUND(G29*H29,3))</f>
        <v/>
      </c>
    </row>
    <row r="30" ht="20" customHeight="1">
      <c r="A30" s="26" t="n"/>
      <c r="B30" s="27" t="n"/>
      <c r="C30" s="27" t="n"/>
      <c r="D30" s="27" t="n"/>
      <c r="E30" s="27" t="n"/>
      <c r="F30" s="26" t="n"/>
      <c r="G30" s="29" t="n"/>
      <c r="H30" s="26" t="n"/>
      <c r="I30" s="31">
        <f>IF(OR(G30="",H30=""),"",ROUND(G30*H30,3))</f>
        <v/>
      </c>
    </row>
    <row r="31" ht="20" customHeight="1">
      <c r="A31" s="26" t="n"/>
      <c r="B31" s="27" t="n"/>
      <c r="C31" s="27" t="n"/>
      <c r="D31" s="27" t="n"/>
      <c r="E31" s="27" t="n"/>
      <c r="F31" s="26" t="n"/>
      <c r="G31" s="29" t="n"/>
      <c r="H31" s="26" t="n"/>
      <c r="I31" s="31">
        <f>IF(OR(G31="",H31=""),"",ROUND(G31*H31,3))</f>
        <v/>
      </c>
    </row>
    <row r="32" ht="20" customHeight="1">
      <c r="A32" s="26" t="n"/>
      <c r="B32" s="27" t="n"/>
      <c r="C32" s="27" t="n"/>
      <c r="D32" s="27" t="n"/>
      <c r="E32" s="27" t="n"/>
      <c r="F32" s="26" t="n"/>
      <c r="G32" s="29" t="n"/>
      <c r="H32" s="26" t="n"/>
      <c r="I32" s="31">
        <f>IF(OR(G32="",H32=""),"",ROUND(G32*H32,3))</f>
        <v/>
      </c>
    </row>
    <row r="33" ht="20" customHeight="1">
      <c r="A33" s="26" t="n"/>
      <c r="B33" s="27" t="n"/>
      <c r="C33" s="27" t="n"/>
      <c r="D33" s="27" t="n"/>
      <c r="E33" s="27" t="n"/>
      <c r="F33" s="26" t="n"/>
      <c r="G33" s="29" t="n"/>
      <c r="H33" s="26" t="n"/>
      <c r="I33" s="31">
        <f>IF(OR(G33="",H33=""),"",ROUND(G33*H33,3))</f>
        <v/>
      </c>
    </row>
    <row r="34" ht="20" customHeight="1">
      <c r="A34" s="26" t="n"/>
      <c r="B34" s="27" t="n"/>
      <c r="C34" s="27" t="n"/>
      <c r="D34" s="27" t="n"/>
      <c r="E34" s="27" t="n"/>
      <c r="F34" s="26" t="n"/>
      <c r="G34" s="29" t="n"/>
      <c r="H34" s="26" t="n"/>
      <c r="I34" s="31">
        <f>IF(OR(G34="",H34=""),"",ROUND(G34*H34,3))</f>
        <v/>
      </c>
    </row>
    <row r="35" ht="20" customHeight="1">
      <c r="A35" s="26" t="n"/>
      <c r="B35" s="27" t="n"/>
      <c r="C35" s="27" t="n"/>
      <c r="D35" s="27" t="n"/>
      <c r="E35" s="27" t="n"/>
      <c r="F35" s="26" t="n"/>
      <c r="G35" s="29" t="n"/>
      <c r="H35" s="26" t="n"/>
      <c r="I35" s="31">
        <f>IF(OR(G35="",H35=""),"",ROUND(G35*H35,3))</f>
        <v/>
      </c>
    </row>
    <row r="36" ht="20" customHeight="1">
      <c r="A36" s="26" t="n"/>
      <c r="B36" s="27" t="n"/>
      <c r="C36" s="27" t="n"/>
      <c r="D36" s="27" t="n"/>
      <c r="E36" s="27" t="n"/>
      <c r="F36" s="26" t="n"/>
      <c r="G36" s="29" t="n"/>
      <c r="H36" s="26" t="n"/>
      <c r="I36" s="31">
        <f>IF(OR(G36="",H36=""),"",ROUND(G36*H36,3))</f>
        <v/>
      </c>
    </row>
    <row r="37" ht="20" customHeight="1">
      <c r="A37" s="26" t="n"/>
      <c r="B37" s="27" t="n"/>
      <c r="C37" s="27" t="n"/>
      <c r="D37" s="27" t="n"/>
      <c r="E37" s="27" t="n"/>
      <c r="F37" s="26" t="n"/>
      <c r="G37" s="29" t="n"/>
      <c r="H37" s="26" t="n"/>
      <c r="I37" s="31">
        <f>IF(OR(G37="",H37=""),"",ROUND(G37*H37,3))</f>
        <v/>
      </c>
    </row>
    <row r="38" ht="20" customHeight="1">
      <c r="A38" s="26" t="n"/>
      <c r="B38" s="27" t="n"/>
      <c r="C38" s="27" t="n"/>
      <c r="D38" s="27" t="n"/>
      <c r="E38" s="27" t="n"/>
      <c r="F38" s="26" t="n"/>
      <c r="G38" s="29" t="n"/>
      <c r="H38" s="26" t="n"/>
      <c r="I38" s="31">
        <f>IF(OR(G38="",H38=""),"",ROUND(G38*H38,3))</f>
        <v/>
      </c>
    </row>
    <row r="39" ht="20" customHeight="1">
      <c r="A39" s="26" t="n"/>
      <c r="B39" s="27" t="n"/>
      <c r="C39" s="27" t="n"/>
      <c r="D39" s="27" t="n"/>
      <c r="E39" s="27" t="n"/>
      <c r="F39" s="26" t="n"/>
      <c r="G39" s="29" t="n"/>
      <c r="H39" s="26" t="n"/>
      <c r="I39" s="31">
        <f>IF(OR(G39="",H39=""),"",ROUND(G39*H39,3))</f>
        <v/>
      </c>
    </row>
    <row r="40" ht="20" customHeight="1">
      <c r="A40" s="26" t="n"/>
      <c r="B40" s="27" t="n"/>
      <c r="C40" s="27" t="n"/>
      <c r="D40" s="27" t="n"/>
      <c r="E40" s="27" t="n"/>
      <c r="F40" s="26" t="n"/>
      <c r="G40" s="29" t="n"/>
      <c r="H40" s="26" t="n"/>
      <c r="I40" s="31">
        <f>IF(OR(G40="",H40=""),"",ROUND(G40*H40,3))</f>
        <v/>
      </c>
    </row>
    <row r="41" ht="20" customHeight="1">
      <c r="A41" s="26" t="n"/>
      <c r="B41" s="27" t="n"/>
      <c r="C41" s="27" t="n"/>
      <c r="D41" s="27" t="n"/>
      <c r="E41" s="27" t="n"/>
      <c r="F41" s="26" t="n"/>
      <c r="G41" s="29" t="n"/>
      <c r="H41" s="26" t="n"/>
      <c r="I41" s="31">
        <f>IF(OR(G41="",H41=""),"",ROUND(G41*H41,3))</f>
        <v/>
      </c>
    </row>
    <row r="42" ht="20" customHeight="1">
      <c r="A42" s="26" t="n"/>
      <c r="B42" s="27" t="n"/>
      <c r="C42" s="27" t="n"/>
      <c r="D42" s="27" t="n"/>
      <c r="E42" s="27" t="n"/>
      <c r="F42" s="26" t="n"/>
      <c r="G42" s="29" t="n"/>
      <c r="H42" s="26" t="n"/>
      <c r="I42" s="31">
        <f>IF(OR(G42="",H42=""),"",ROUND(G42*H42,3))</f>
        <v/>
      </c>
    </row>
    <row r="43" ht="20" customHeight="1">
      <c r="A43" s="26" t="n"/>
      <c r="B43" s="27" t="n"/>
      <c r="C43" s="27" t="n"/>
      <c r="D43" s="27" t="n"/>
      <c r="E43" s="27" t="n"/>
      <c r="F43" s="26" t="n"/>
      <c r="G43" s="29" t="n"/>
      <c r="H43" s="26" t="n"/>
      <c r="I43" s="31">
        <f>IF(OR(G43="",H43=""),"",ROUND(G43*H43,3))</f>
        <v/>
      </c>
    </row>
    <row r="44" ht="20" customHeight="1">
      <c r="A44" s="26" t="n"/>
      <c r="B44" s="27" t="n"/>
      <c r="C44" s="27" t="n"/>
      <c r="D44" s="27" t="n"/>
      <c r="E44" s="27" t="n"/>
      <c r="F44" s="26" t="n"/>
      <c r="G44" s="29" t="n"/>
      <c r="H44" s="26" t="n"/>
      <c r="I44" s="31">
        <f>IF(OR(G44="",H44=""),"",ROUND(G44*H44,3))</f>
        <v/>
      </c>
    </row>
    <row r="45" ht="20" customHeight="1">
      <c r="A45" s="26" t="n"/>
      <c r="B45" s="27" t="n"/>
      <c r="C45" s="27" t="n"/>
      <c r="D45" s="27" t="n"/>
      <c r="E45" s="27" t="n"/>
      <c r="F45" s="26" t="n"/>
      <c r="G45" s="29" t="n"/>
      <c r="H45" s="26" t="n"/>
      <c r="I45" s="31">
        <f>IF(OR(G45="",H45=""),"",ROUND(G45*H45,3))</f>
        <v/>
      </c>
    </row>
    <row r="46" ht="20" customHeight="1">
      <c r="A46" s="26" t="n"/>
      <c r="B46" s="27" t="n"/>
      <c r="C46" s="27" t="n"/>
      <c r="D46" s="27" t="n"/>
      <c r="E46" s="27" t="n"/>
      <c r="F46" s="26" t="n"/>
      <c r="G46" s="29" t="n"/>
      <c r="H46" s="26" t="n"/>
      <c r="I46" s="31">
        <f>IF(OR(G46="",H46=""),"",ROUND(G46*H46,3))</f>
        <v/>
      </c>
    </row>
    <row r="47" ht="20" customHeight="1">
      <c r="A47" s="26" t="n"/>
      <c r="B47" s="27" t="n"/>
      <c r="C47" s="27" t="n"/>
      <c r="D47" s="27" t="n"/>
      <c r="E47" s="27" t="n"/>
      <c r="F47" s="26" t="n"/>
      <c r="G47" s="29" t="n"/>
      <c r="H47" s="26" t="n"/>
      <c r="I47" s="31">
        <f>IF(OR(G47="",H47=""),"",ROUND(G47*H47,3))</f>
        <v/>
      </c>
    </row>
    <row r="48" ht="20" customHeight="1">
      <c r="A48" s="26" t="n"/>
      <c r="B48" s="27" t="n"/>
      <c r="C48" s="27" t="n"/>
      <c r="D48" s="27" t="n"/>
      <c r="E48" s="27" t="n"/>
      <c r="F48" s="26" t="n"/>
      <c r="G48" s="29" t="n"/>
      <c r="H48" s="26" t="n"/>
      <c r="I48" s="31">
        <f>IF(OR(G48="",H48=""),"",ROUND(G48*H48,3))</f>
        <v/>
      </c>
    </row>
    <row r="49" ht="20" customHeight="1">
      <c r="A49" s="26" t="n"/>
      <c r="B49" s="27" t="n"/>
      <c r="C49" s="27" t="n"/>
      <c r="D49" s="27" t="n"/>
      <c r="E49" s="27" t="n"/>
      <c r="F49" s="26" t="n"/>
      <c r="G49" s="29" t="n"/>
      <c r="H49" s="26" t="n"/>
      <c r="I49" s="31">
        <f>IF(OR(G49="",H49=""),"",ROUND(G49*H49,3))</f>
        <v/>
      </c>
    </row>
    <row r="50" ht="20" customHeight="1">
      <c r="A50" s="26" t="n"/>
      <c r="B50" s="27" t="n"/>
      <c r="C50" s="27" t="n"/>
      <c r="D50" s="27" t="n"/>
      <c r="E50" s="27" t="n"/>
      <c r="F50" s="26" t="n"/>
      <c r="G50" s="29" t="n"/>
      <c r="H50" s="26" t="n"/>
      <c r="I50" s="31">
        <f>IF(OR(G50="",H50=""),"",ROUND(G50*H50,3))</f>
        <v/>
      </c>
    </row>
    <row r="51" ht="20" customHeight="1">
      <c r="A51" s="26" t="n"/>
      <c r="B51" s="27" t="n"/>
      <c r="C51" s="27" t="n"/>
      <c r="D51" s="27" t="n"/>
      <c r="E51" s="27" t="n"/>
      <c r="F51" s="26" t="n"/>
      <c r="G51" s="29" t="n"/>
      <c r="H51" s="26" t="n"/>
      <c r="I51" s="31">
        <f>IF(OR(G51="",H51=""),"",ROUND(G51*H51,3))</f>
        <v/>
      </c>
    </row>
    <row r="52" ht="20" customHeight="1">
      <c r="A52" s="26" t="n"/>
      <c r="B52" s="27" t="n"/>
      <c r="C52" s="27" t="n"/>
      <c r="D52" s="27" t="n"/>
      <c r="E52" s="27" t="n"/>
      <c r="F52" s="26" t="n"/>
      <c r="G52" s="29" t="n"/>
      <c r="H52" s="26" t="n"/>
      <c r="I52" s="31">
        <f>IF(OR(G52="",H52=""),"",ROUND(G52*H52,3))</f>
        <v/>
      </c>
    </row>
    <row r="53" ht="20" customHeight="1">
      <c r="A53" s="26" t="n"/>
      <c r="B53" s="27" t="n"/>
      <c r="C53" s="27" t="n"/>
      <c r="D53" s="27" t="n"/>
      <c r="E53" s="27" t="n"/>
      <c r="F53" s="26" t="n"/>
      <c r="G53" s="29" t="n"/>
      <c r="H53" s="26" t="n"/>
      <c r="I53" s="31">
        <f>IF(OR(G53="",H53=""),"",ROUND(G53*H53,3))</f>
        <v/>
      </c>
    </row>
    <row r="54" ht="20" customHeight="1">
      <c r="A54" s="26" t="n"/>
      <c r="B54" s="27" t="n"/>
      <c r="C54" s="27" t="n"/>
      <c r="D54" s="27" t="n"/>
      <c r="E54" s="27" t="n"/>
      <c r="F54" s="26" t="n"/>
      <c r="G54" s="29" t="n"/>
      <c r="H54" s="26" t="n"/>
      <c r="I54" s="31">
        <f>IF(OR(G54="",H54=""),"",ROUND(G54*H54,3))</f>
        <v/>
      </c>
    </row>
    <row r="55" ht="20" customHeight="1">
      <c r="A55" s="26" t="n"/>
      <c r="B55" s="27" t="n"/>
      <c r="C55" s="27" t="n"/>
      <c r="D55" s="27" t="n"/>
      <c r="E55" s="27" t="n"/>
      <c r="F55" s="26" t="n"/>
      <c r="G55" s="29" t="n"/>
      <c r="H55" s="26" t="n"/>
      <c r="I55" s="31">
        <f>IF(OR(G55="",H55=""),"",ROUND(G55*H55,3))</f>
        <v/>
      </c>
    </row>
    <row r="56" ht="20" customHeight="1">
      <c r="A56" s="26" t="n"/>
      <c r="B56" s="27" t="n"/>
      <c r="C56" s="27" t="n"/>
      <c r="D56" s="27" t="n"/>
      <c r="E56" s="27" t="n"/>
      <c r="F56" s="26" t="n"/>
      <c r="G56" s="29" t="n"/>
      <c r="H56" s="26" t="n"/>
      <c r="I56" s="31">
        <f>IF(OR(G56="",H56=""),"",ROUND(G56*H56,3))</f>
        <v/>
      </c>
    </row>
    <row r="57" ht="20" customHeight="1">
      <c r="A57" s="26" t="n"/>
      <c r="B57" s="27" t="n"/>
      <c r="C57" s="27" t="n"/>
      <c r="D57" s="27" t="n"/>
      <c r="E57" s="27" t="n"/>
      <c r="F57" s="26" t="n"/>
      <c r="G57" s="29" t="n"/>
      <c r="H57" s="26" t="n"/>
      <c r="I57" s="31">
        <f>IF(OR(G57="",H57=""),"",ROUND(G57*H57,3))</f>
        <v/>
      </c>
    </row>
    <row r="58" ht="20" customHeight="1">
      <c r="A58" s="26" t="n"/>
      <c r="B58" s="27" t="n"/>
      <c r="C58" s="27" t="n"/>
      <c r="D58" s="27" t="n"/>
      <c r="E58" s="27" t="n"/>
      <c r="F58" s="26" t="n"/>
      <c r="G58" s="29" t="n"/>
      <c r="H58" s="26" t="n"/>
      <c r="I58" s="31">
        <f>IF(OR(G58="",H58=""),"",ROUND(G58*H58,3))</f>
        <v/>
      </c>
    </row>
    <row r="59" ht="20" customHeight="1">
      <c r="A59" s="26" t="n"/>
      <c r="B59" s="27" t="n"/>
      <c r="C59" s="27" t="n"/>
      <c r="D59" s="27" t="n"/>
      <c r="E59" s="27" t="n"/>
      <c r="F59" s="26" t="n"/>
      <c r="G59" s="29" t="n"/>
      <c r="H59" s="26" t="n"/>
      <c r="I59" s="31">
        <f>IF(OR(G59="",H59=""),"",ROUND(G59*H59,3))</f>
        <v/>
      </c>
    </row>
    <row r="60" ht="20" customHeight="1">
      <c r="A60" s="26" t="n"/>
      <c r="B60" s="27" t="n"/>
      <c r="C60" s="27" t="n"/>
      <c r="D60" s="27" t="n"/>
      <c r="E60" s="27" t="n"/>
      <c r="F60" s="26" t="n"/>
      <c r="G60" s="29" t="n"/>
      <c r="H60" s="26" t="n"/>
      <c r="I60" s="31">
        <f>IF(OR(G60="",H60=""),"",ROUND(G60*H60,3))</f>
        <v/>
      </c>
    </row>
    <row r="61" ht="20" customHeight="1">
      <c r="A61" s="26" t="n"/>
      <c r="B61" s="27" t="n"/>
      <c r="C61" s="27" t="n"/>
      <c r="D61" s="27" t="n"/>
      <c r="E61" s="27" t="n"/>
      <c r="F61" s="26" t="n"/>
      <c r="G61" s="29" t="n"/>
      <c r="H61" s="26" t="n"/>
      <c r="I61" s="31">
        <f>IF(OR(G61="",H61=""),"",ROUND(G61*H61,3))</f>
        <v/>
      </c>
    </row>
    <row r="62" ht="20" customHeight="1">
      <c r="A62" s="26" t="n"/>
      <c r="B62" s="27" t="n"/>
      <c r="C62" s="27" t="n"/>
      <c r="D62" s="27" t="n"/>
      <c r="E62" s="27" t="n"/>
      <c r="F62" s="26" t="n"/>
      <c r="G62" s="29" t="n"/>
      <c r="H62" s="26" t="n"/>
      <c r="I62" s="31">
        <f>IF(OR(G62="",H62=""),"",ROUND(G62*H62,3))</f>
        <v/>
      </c>
    </row>
    <row r="63" ht="20" customHeight="1">
      <c r="A63" s="26" t="n"/>
      <c r="B63" s="27" t="n"/>
      <c r="C63" s="27" t="n"/>
      <c r="D63" s="27" t="n"/>
      <c r="E63" s="27" t="n"/>
      <c r="F63" s="26" t="n"/>
      <c r="G63" s="29" t="n"/>
      <c r="H63" s="26" t="n"/>
      <c r="I63" s="31">
        <f>IF(OR(G63="",H63=""),"",ROUND(G63*H63,3))</f>
        <v/>
      </c>
    </row>
    <row r="64" ht="20" customHeight="1">
      <c r="A64" s="26" t="n"/>
      <c r="B64" s="27" t="n"/>
      <c r="C64" s="27" t="n"/>
      <c r="D64" s="27" t="n"/>
      <c r="E64" s="27" t="n"/>
      <c r="F64" s="26" t="n"/>
      <c r="G64" s="29" t="n"/>
      <c r="H64" s="26" t="n"/>
      <c r="I64" s="31">
        <f>IF(OR(G64="",H64=""),"",ROUND(G64*H64,3))</f>
        <v/>
      </c>
    </row>
    <row r="65" ht="20" customHeight="1">
      <c r="A65" s="26" t="n"/>
      <c r="B65" s="27" t="n"/>
      <c r="C65" s="27" t="n"/>
      <c r="D65" s="27" t="n"/>
      <c r="E65" s="27" t="n"/>
      <c r="F65" s="26" t="n"/>
      <c r="G65" s="29" t="n"/>
      <c r="H65" s="26" t="n"/>
      <c r="I65" s="31">
        <f>IF(OR(G65="",H65=""),"",ROUND(G65*H65,3))</f>
        <v/>
      </c>
    </row>
    <row r="66" ht="20" customHeight="1">
      <c r="A66" s="26" t="n"/>
      <c r="B66" s="27" t="n"/>
      <c r="C66" s="27" t="n"/>
      <c r="D66" s="27" t="n"/>
      <c r="E66" s="27" t="n"/>
      <c r="F66" s="26" t="n"/>
      <c r="G66" s="29" t="n"/>
      <c r="H66" s="26" t="n"/>
      <c r="I66" s="31">
        <f>IF(OR(G66="",H66=""),"",ROUND(G66*H66,3))</f>
        <v/>
      </c>
    </row>
    <row r="67" ht="20" customHeight="1">
      <c r="A67" s="26" t="n"/>
      <c r="B67" s="27" t="n"/>
      <c r="C67" s="27" t="n"/>
      <c r="D67" s="27" t="n"/>
      <c r="E67" s="27" t="n"/>
      <c r="F67" s="26" t="n"/>
      <c r="G67" s="29" t="n"/>
      <c r="H67" s="26" t="n"/>
      <c r="I67" s="31">
        <f>IF(OR(G67="",H67=""),"",ROUND(G67*H67,3))</f>
        <v/>
      </c>
    </row>
    <row r="68" ht="20" customHeight="1">
      <c r="A68" s="26" t="n"/>
      <c r="B68" s="27" t="n"/>
      <c r="C68" s="27" t="n"/>
      <c r="D68" s="27" t="n"/>
      <c r="E68" s="27" t="n"/>
      <c r="F68" s="26" t="n"/>
      <c r="G68" s="29" t="n"/>
      <c r="H68" s="26" t="n"/>
      <c r="I68" s="31">
        <f>IF(OR(G68="",H68=""),"",ROUND(G68*H68,3))</f>
        <v/>
      </c>
    </row>
    <row r="69" ht="20" customHeight="1">
      <c r="A69" s="26" t="n"/>
      <c r="B69" s="27" t="n"/>
      <c r="C69" s="27" t="n"/>
      <c r="D69" s="27" t="n"/>
      <c r="E69" s="27" t="n"/>
      <c r="F69" s="26" t="n"/>
      <c r="G69" s="29" t="n"/>
      <c r="H69" s="26" t="n"/>
      <c r="I69" s="31">
        <f>IF(OR(G69="",H69=""),"",ROUND(G69*H69,3))</f>
        <v/>
      </c>
    </row>
    <row r="70" ht="20" customHeight="1">
      <c r="A70" s="26" t="n"/>
      <c r="B70" s="27" t="n"/>
      <c r="C70" s="27" t="n"/>
      <c r="D70" s="27" t="n"/>
      <c r="E70" s="27" t="n"/>
      <c r="F70" s="26" t="n"/>
      <c r="G70" s="29" t="n"/>
      <c r="H70" s="26" t="n"/>
      <c r="I70" s="31">
        <f>IF(OR(G70="",H70=""),"",ROUND(G70*H70,3))</f>
        <v/>
      </c>
    </row>
    <row r="71" ht="20" customHeight="1">
      <c r="A71" s="26" t="n"/>
      <c r="B71" s="27" t="n"/>
      <c r="C71" s="27" t="n"/>
      <c r="D71" s="27" t="n"/>
      <c r="E71" s="27" t="n"/>
      <c r="F71" s="26" t="n"/>
      <c r="G71" s="29" t="n"/>
      <c r="H71" s="26" t="n"/>
      <c r="I71" s="31">
        <f>IF(OR(G71="",H71=""),"",ROUND(G71*H71,3))</f>
        <v/>
      </c>
    </row>
    <row r="72" ht="20" customHeight="1">
      <c r="A72" s="26" t="n"/>
      <c r="B72" s="27" t="n"/>
      <c r="C72" s="27" t="n"/>
      <c r="D72" s="27" t="n"/>
      <c r="E72" s="27" t="n"/>
      <c r="F72" s="26" t="n"/>
      <c r="G72" s="29" t="n"/>
      <c r="H72" s="26" t="n"/>
      <c r="I72" s="31">
        <f>IF(OR(G72="",H72=""),"",ROUND(G72*H72,3))</f>
        <v/>
      </c>
    </row>
    <row r="73" ht="20" customHeight="1">
      <c r="A73" s="26" t="n"/>
      <c r="B73" s="27" t="n"/>
      <c r="C73" s="27" t="n"/>
      <c r="D73" s="27" t="n"/>
      <c r="E73" s="27" t="n"/>
      <c r="F73" s="26" t="n"/>
      <c r="G73" s="29" t="n"/>
      <c r="H73" s="26" t="n"/>
      <c r="I73" s="31">
        <f>IF(OR(G73="",H73=""),"",ROUND(G73*H73,3))</f>
        <v/>
      </c>
    </row>
    <row r="74" ht="20" customHeight="1">
      <c r="A74" s="26" t="n"/>
      <c r="B74" s="27" t="n"/>
      <c r="C74" s="27" t="n"/>
      <c r="D74" s="27" t="n"/>
      <c r="E74" s="27" t="n"/>
      <c r="F74" s="26" t="n"/>
      <c r="G74" s="29" t="n"/>
      <c r="H74" s="26" t="n"/>
      <c r="I74" s="31">
        <f>IF(OR(G74="",H74=""),"",ROUND(G74*H74,3))</f>
        <v/>
      </c>
    </row>
    <row r="75" ht="20" customHeight="1">
      <c r="A75" s="26" t="n"/>
      <c r="B75" s="27" t="n"/>
      <c r="C75" s="27" t="n"/>
      <c r="D75" s="27" t="n"/>
      <c r="E75" s="27" t="n"/>
      <c r="F75" s="26" t="n"/>
      <c r="G75" s="29" t="n"/>
      <c r="H75" s="26" t="n"/>
      <c r="I75" s="31">
        <f>IF(OR(G75="",H75=""),"",ROUND(G75*H75,3))</f>
        <v/>
      </c>
    </row>
    <row r="76" ht="20" customHeight="1">
      <c r="A76" s="26" t="n"/>
      <c r="B76" s="27" t="n"/>
      <c r="C76" s="27" t="n"/>
      <c r="D76" s="27" t="n"/>
      <c r="E76" s="27" t="n"/>
      <c r="F76" s="26" t="n"/>
      <c r="G76" s="29" t="n"/>
      <c r="H76" s="26" t="n"/>
      <c r="I76" s="31">
        <f>IF(OR(G76="",H76=""),"",ROUND(G76*H76,3))</f>
        <v/>
      </c>
    </row>
    <row r="77" ht="20" customHeight="1">
      <c r="A77" s="26" t="n"/>
      <c r="B77" s="27" t="n"/>
      <c r="C77" s="27" t="n"/>
      <c r="D77" s="27" t="n"/>
      <c r="E77" s="27" t="n"/>
      <c r="F77" s="26" t="n"/>
      <c r="G77" s="29" t="n"/>
      <c r="H77" s="26" t="n"/>
      <c r="I77" s="31">
        <f>IF(OR(G77="",H77=""),"",ROUND(G77*H77,3))</f>
        <v/>
      </c>
    </row>
    <row r="78" ht="20" customHeight="1">
      <c r="A78" s="26" t="n"/>
      <c r="B78" s="27" t="n"/>
      <c r="C78" s="27" t="n"/>
      <c r="D78" s="27" t="n"/>
      <c r="E78" s="27" t="n"/>
      <c r="F78" s="26" t="n"/>
      <c r="G78" s="29" t="n"/>
      <c r="H78" s="26" t="n"/>
      <c r="I78" s="31">
        <f>IF(OR(G78="",H78=""),"",ROUND(G78*H78,3))</f>
        <v/>
      </c>
    </row>
    <row r="79" ht="20" customHeight="1">
      <c r="A79" s="26" t="n"/>
      <c r="B79" s="27" t="n"/>
      <c r="C79" s="27" t="n"/>
      <c r="D79" s="27" t="n"/>
      <c r="E79" s="27" t="n"/>
      <c r="F79" s="26" t="n"/>
      <c r="G79" s="29" t="n"/>
      <c r="H79" s="26" t="n"/>
      <c r="I79" s="31">
        <f>IF(OR(G79="",H79=""),"",ROUND(G79*H79,3))</f>
        <v/>
      </c>
    </row>
    <row r="80" ht="20" customHeight="1">
      <c r="A80" s="26" t="n"/>
      <c r="B80" s="27" t="n"/>
      <c r="C80" s="27" t="n"/>
      <c r="D80" s="27" t="n"/>
      <c r="E80" s="27" t="n"/>
      <c r="F80" s="26" t="n"/>
      <c r="G80" s="29" t="n"/>
      <c r="H80" s="26" t="n"/>
      <c r="I80" s="31">
        <f>IF(OR(G80="",H80=""),"",ROUND(G80*H80,3))</f>
        <v/>
      </c>
    </row>
    <row r="81" ht="20" customHeight="1">
      <c r="A81" s="26" t="n"/>
      <c r="B81" s="27" t="n"/>
      <c r="C81" s="27" t="n"/>
      <c r="D81" s="27" t="n"/>
      <c r="E81" s="27" t="n"/>
      <c r="F81" s="26" t="n"/>
      <c r="G81" s="29" t="n"/>
      <c r="H81" s="26" t="n"/>
      <c r="I81" s="31">
        <f>IF(OR(G81="",H81=""),"",ROUND(G81*H81,3))</f>
        <v/>
      </c>
    </row>
    <row r="82" ht="20" customHeight="1">
      <c r="A82" s="26" t="n"/>
      <c r="B82" s="27" t="n"/>
      <c r="C82" s="27" t="n"/>
      <c r="D82" s="27" t="n"/>
      <c r="E82" s="27" t="n"/>
      <c r="F82" s="26" t="n"/>
      <c r="G82" s="29" t="n"/>
      <c r="H82" s="26" t="n"/>
      <c r="I82" s="31">
        <f>IF(OR(G82="",H82=""),"",ROUND(G82*H82,3))</f>
        <v/>
      </c>
    </row>
    <row r="83" ht="20" customHeight="1">
      <c r="A83" s="26" t="n"/>
      <c r="B83" s="27" t="n"/>
      <c r="C83" s="27" t="n"/>
      <c r="D83" s="27" t="n"/>
      <c r="E83" s="27" t="n"/>
      <c r="F83" s="26" t="n"/>
      <c r="G83" s="29" t="n"/>
      <c r="H83" s="26" t="n"/>
      <c r="I83" s="31">
        <f>IF(OR(G83="",H83=""),"",ROUND(G83*H83,3))</f>
        <v/>
      </c>
    </row>
    <row r="84" ht="20" customHeight="1">
      <c r="A84" s="26" t="n"/>
      <c r="B84" s="27" t="n"/>
      <c r="C84" s="27" t="n"/>
      <c r="D84" s="27" t="n"/>
      <c r="E84" s="27" t="n"/>
      <c r="F84" s="26" t="n"/>
      <c r="G84" s="29" t="n"/>
      <c r="H84" s="26" t="n"/>
      <c r="I84" s="31">
        <f>IF(OR(G84="",H84=""),"",ROUND(G84*H84,3))</f>
        <v/>
      </c>
    </row>
    <row r="85" ht="20" customHeight="1">
      <c r="A85" s="26" t="n"/>
      <c r="B85" s="27" t="n"/>
      <c r="C85" s="27" t="n"/>
      <c r="D85" s="27" t="n"/>
      <c r="E85" s="27" t="n"/>
      <c r="F85" s="26" t="n"/>
      <c r="G85" s="29" t="n"/>
      <c r="H85" s="26" t="n"/>
      <c r="I85" s="31">
        <f>IF(OR(G85="",H85=""),"",ROUND(G85*H85,3))</f>
        <v/>
      </c>
    </row>
    <row r="87">
      <c r="A87" s="5" t="inlineStr">
        <is>
          <t>※ 「계 = 수량 × 개소」가 자동으로 나옵니다. 이 값을 내역서의 수량 칸에 옮겨 적습니다.</t>
        </is>
      </c>
    </row>
    <row r="88">
      <c r="A88" s="5" t="inlineStr">
        <is>
          <t>※ 산출근거는 「가로×세로×높이」처럼 계산이 보이게 적으십시오. 검측·정산 때 근거가 됩니다.</t>
        </is>
      </c>
    </row>
  </sheetData>
  <mergeCells count="5">
    <mergeCell ref="A2:I2"/>
    <mergeCell ref="A1:I1"/>
    <mergeCell ref="A88:I88"/>
    <mergeCell ref="A3:I3"/>
    <mergeCell ref="A87:I8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7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30" customWidth="1" min="2" max="2"/>
    <col width="24" customWidth="1" min="3" max="3"/>
    <col width="30" customWidth="1" min="4" max="4"/>
  </cols>
  <sheetData>
    <row r="1" ht="18" customHeight="1">
      <c r="A1" s="6" t="inlineStr">
        <is>
          <t xml:space="preserve">  K-건설맵  |  k-conmap.com   무료 건설 서식</t>
        </is>
      </c>
    </row>
    <row r="2" ht="32" customHeight="1">
      <c r="A2" s="7" t="inlineStr">
        <is>
          <t>도 급 내 역  갑 지</t>
        </is>
      </c>
    </row>
    <row r="3">
      <c r="A3" s="8" t="inlineStr">
        <is>
          <t>원가계산서에서 자동으로 올라옵니다</t>
        </is>
      </c>
    </row>
    <row r="5" ht="30" customHeight="1">
      <c r="B5" s="9" t="inlineStr">
        <is>
          <t xml:space="preserve">  재  료  비</t>
        </is>
      </c>
      <c r="C5" s="10">
        <f>원가계산서!C9</f>
        <v/>
      </c>
      <c r="D5" s="11" t="n"/>
    </row>
    <row r="6" ht="30" customHeight="1">
      <c r="B6" s="9" t="inlineStr">
        <is>
          <t xml:space="preserve">  노  무  비</t>
        </is>
      </c>
      <c r="C6" s="10">
        <f>원가계산서!C12</f>
        <v/>
      </c>
      <c r="D6" s="11" t="n"/>
    </row>
    <row r="7" ht="30" customHeight="1">
      <c r="B7" s="9" t="inlineStr">
        <is>
          <t xml:space="preserve">  경        비</t>
        </is>
      </c>
      <c r="C7" s="10">
        <f>원가계산서!C17</f>
        <v/>
      </c>
      <c r="D7" s="11" t="n"/>
    </row>
    <row r="8" ht="30" customHeight="1">
      <c r="B8" s="12" t="inlineStr">
        <is>
          <t xml:space="preserve">  순 공 사 비</t>
        </is>
      </c>
      <c r="C8" s="10">
        <f>원가계산서!C18</f>
        <v/>
      </c>
      <c r="D8" s="11" t="n"/>
    </row>
    <row r="9" ht="30" customHeight="1">
      <c r="B9" s="9" t="inlineStr">
        <is>
          <t xml:space="preserve">  일반관리비</t>
        </is>
      </c>
      <c r="C9" s="10">
        <f>원가계산서!C19</f>
        <v/>
      </c>
      <c r="D9" s="11" t="n"/>
    </row>
    <row r="10" ht="30" customHeight="1">
      <c r="B10" s="9" t="inlineStr">
        <is>
          <t xml:space="preserve">  이        윤</t>
        </is>
      </c>
      <c r="C10" s="10">
        <f>원가계산서!C20</f>
        <v/>
      </c>
      <c r="D10" s="11" t="n"/>
    </row>
    <row r="11" ht="30" customHeight="1">
      <c r="B11" s="12" t="inlineStr">
        <is>
          <t xml:space="preserve">  총  원  가</t>
        </is>
      </c>
      <c r="C11" s="10">
        <f>원가계산서!C21</f>
        <v/>
      </c>
      <c r="D11" s="11" t="n"/>
    </row>
    <row r="12" ht="30" customHeight="1">
      <c r="B12" s="9" t="inlineStr">
        <is>
          <t xml:space="preserve">  부가가치세</t>
        </is>
      </c>
      <c r="C12" s="10">
        <f>원가계산서!C22</f>
        <v/>
      </c>
      <c r="D12" s="11" t="n"/>
    </row>
    <row r="13" ht="30" customHeight="1">
      <c r="B13" s="12" t="inlineStr">
        <is>
          <t xml:space="preserve">  도 급 금 액</t>
        </is>
      </c>
      <c r="C13" s="13">
        <f>원가계산서!C23</f>
        <v/>
      </c>
      <c r="D13" s="11" t="n"/>
    </row>
    <row r="16">
      <c r="A16" s="5" t="inlineStr">
        <is>
          <t>※ 이 시트는 보기용입니다. 값은 전부 원가계산서에서 옵니다.</t>
        </is>
      </c>
    </row>
    <row r="17">
      <c r="A17" s="5" t="inlineStr">
        <is>
          <t>※ 양식 제공 : K-건설맵  k-conmap.com</t>
        </is>
      </c>
    </row>
  </sheetData>
  <mergeCells count="5">
    <mergeCell ref="A1:D1"/>
    <mergeCell ref="A17:D17"/>
    <mergeCell ref="A3:D3"/>
    <mergeCell ref="A16:D16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6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8" customWidth="1" min="2" max="2"/>
    <col width="20" customWidth="1" min="3" max="3"/>
    <col width="10" customWidth="1" min="4" max="4"/>
    <col width="34" customWidth="1" min="5" max="5"/>
  </cols>
  <sheetData>
    <row r="1" ht="18" customHeight="1">
      <c r="A1" s="6" t="inlineStr">
        <is>
          <t xml:space="preserve">  K-건설맵  |  k-conmap.com   무료 건설 서식</t>
        </is>
      </c>
    </row>
    <row r="2" ht="32" customHeight="1">
      <c r="A2" s="7" t="inlineStr">
        <is>
          <t>원 가 계 산 서</t>
        </is>
      </c>
    </row>
    <row r="3">
      <c r="A3" s="8" t="inlineStr">
        <is>
          <t>내역서총괄표에서 자동으로 올라옵니다 · 요율만 채우십시오</t>
        </is>
      </c>
    </row>
    <row r="5" ht="26" customHeight="1">
      <c r="A5" s="14" t="inlineStr">
        <is>
          <t>비        목</t>
        </is>
      </c>
      <c r="B5" s="14" t="inlineStr">
        <is>
          <t>구분</t>
        </is>
      </c>
      <c r="C5" s="14" t="inlineStr">
        <is>
          <t>금        액</t>
        </is>
      </c>
      <c r="D5" s="14" t="inlineStr">
        <is>
          <t>요율(%)</t>
        </is>
      </c>
      <c r="E5" s="14" t="inlineStr">
        <is>
          <t>산 출 근 거</t>
        </is>
      </c>
    </row>
    <row r="6" ht="22" customHeight="1">
      <c r="A6" s="15" t="inlineStr">
        <is>
          <t xml:space="preserve">  직 접 재 료 비</t>
        </is>
      </c>
      <c r="B6" s="16" t="inlineStr">
        <is>
          <t>①</t>
        </is>
      </c>
      <c r="C6" s="17">
        <f>내역서총괄표!H6</f>
        <v/>
      </c>
      <c r="D6" s="18" t="n"/>
      <c r="E6" s="19" t="inlineStr"/>
    </row>
    <row r="7" ht="22" customHeight="1">
      <c r="A7" s="15" t="inlineStr">
        <is>
          <t xml:space="preserve">  간 접 재 료 비</t>
        </is>
      </c>
      <c r="B7" s="16" t="inlineStr">
        <is>
          <t>②</t>
        </is>
      </c>
      <c r="C7" s="20" t="n"/>
      <c r="D7" s="18" t="n"/>
      <c r="E7" s="19" t="inlineStr">
        <is>
          <t>직접재료비 × 요율</t>
        </is>
      </c>
    </row>
    <row r="8" ht="22" customHeight="1">
      <c r="A8" s="15" t="inlineStr">
        <is>
          <t xml:space="preserve">  작업설·부산물(△)</t>
        </is>
      </c>
      <c r="B8" s="16" t="inlineStr">
        <is>
          <t>③</t>
        </is>
      </c>
      <c r="C8" s="20" t="n"/>
      <c r="D8" s="18" t="n"/>
      <c r="E8" s="19" t="inlineStr"/>
    </row>
    <row r="9" ht="22" customHeight="1">
      <c r="A9" s="21" t="inlineStr">
        <is>
          <t xml:space="preserve">  재  료  비  계</t>
        </is>
      </c>
      <c r="B9" s="16" t="inlineStr">
        <is>
          <t>A</t>
        </is>
      </c>
      <c r="C9" s="17">
        <f>SUM(C6:C8)</f>
        <v/>
      </c>
      <c r="D9" s="18" t="n"/>
      <c r="E9" s="19" t="inlineStr">
        <is>
          <t>( ① + ② + ③ )</t>
        </is>
      </c>
    </row>
    <row r="10" ht="22" customHeight="1">
      <c r="A10" s="15" t="inlineStr">
        <is>
          <t xml:space="preserve">  직 접 노 무 비</t>
        </is>
      </c>
      <c r="B10" s="16" t="inlineStr">
        <is>
          <t>④</t>
        </is>
      </c>
      <c r="C10" s="17">
        <f>내역서총괄표!G6</f>
        <v/>
      </c>
      <c r="D10" s="18" t="n"/>
      <c r="E10" s="19" t="inlineStr"/>
    </row>
    <row r="11" ht="22" customHeight="1">
      <c r="A11" s="15" t="inlineStr">
        <is>
          <t xml:space="preserve">  간 접 노 무 비</t>
        </is>
      </c>
      <c r="B11" s="16" t="inlineStr">
        <is>
          <t>⑤</t>
        </is>
      </c>
      <c r="C11" s="20" t="n"/>
      <c r="D11" s="18" t="n"/>
      <c r="E11" s="19" t="inlineStr">
        <is>
          <t>직접노무비 × 요율</t>
        </is>
      </c>
    </row>
    <row r="12" ht="22" customHeight="1">
      <c r="A12" s="21" t="inlineStr">
        <is>
          <t xml:space="preserve">  노  무  비  계</t>
        </is>
      </c>
      <c r="B12" s="16" t="inlineStr">
        <is>
          <t>B</t>
        </is>
      </c>
      <c r="C12" s="17">
        <f>C10+C11</f>
        <v/>
      </c>
      <c r="D12" s="18" t="n"/>
      <c r="E12" s="19" t="inlineStr">
        <is>
          <t>( ④ + ⑤ )</t>
        </is>
      </c>
    </row>
    <row r="13" ht="22" customHeight="1">
      <c r="A13" s="15" t="inlineStr">
        <is>
          <t xml:space="preserve">  직 접 경 비</t>
        </is>
      </c>
      <c r="B13" s="16" t="inlineStr">
        <is>
          <t>⑥</t>
        </is>
      </c>
      <c r="C13" s="17">
        <f>내역서총괄표!I6</f>
        <v/>
      </c>
      <c r="D13" s="18" t="n"/>
      <c r="E13" s="19" t="inlineStr"/>
    </row>
    <row r="14" ht="22" customHeight="1">
      <c r="A14" s="15" t="inlineStr">
        <is>
          <t xml:space="preserve">  산업안전보건관리비</t>
        </is>
      </c>
      <c r="B14" s="16" t="inlineStr">
        <is>
          <t>⑦</t>
        </is>
      </c>
      <c r="C14" s="20" t="n"/>
      <c r="D14" s="18" t="n"/>
      <c r="E14" s="19" t="inlineStr">
        <is>
          <t>(재료비+직접노무비) × 요율</t>
        </is>
      </c>
    </row>
    <row r="15" ht="22" customHeight="1">
      <c r="A15" s="15" t="inlineStr">
        <is>
          <t xml:space="preserve">  기 타 경 비</t>
        </is>
      </c>
      <c r="B15" s="16" t="inlineStr">
        <is>
          <t>⑧</t>
        </is>
      </c>
      <c r="C15" s="20" t="n"/>
      <c r="D15" s="18" t="n"/>
      <c r="E15" s="19" t="inlineStr">
        <is>
          <t>(재료비+노무비) × 요율</t>
        </is>
      </c>
    </row>
    <row r="16" ht="22" customHeight="1">
      <c r="A16" s="15" t="inlineStr">
        <is>
          <t xml:space="preserve">  환 경 보 전 비</t>
        </is>
      </c>
      <c r="B16" s="16" t="inlineStr">
        <is>
          <t>⑨</t>
        </is>
      </c>
      <c r="C16" s="20" t="n"/>
      <c r="D16" s="18" t="n"/>
      <c r="E16" s="19" t="inlineStr">
        <is>
          <t>(재료비+노무비+기타경비) × 요율</t>
        </is>
      </c>
    </row>
    <row r="17" ht="22" customHeight="1">
      <c r="A17" s="21" t="inlineStr">
        <is>
          <t xml:space="preserve">  경  비  계</t>
        </is>
      </c>
      <c r="B17" s="16" t="inlineStr">
        <is>
          <t>C</t>
        </is>
      </c>
      <c r="C17" s="17">
        <f>SUM(C13:C16)</f>
        <v/>
      </c>
      <c r="D17" s="18" t="n"/>
      <c r="E17" s="19" t="inlineStr">
        <is>
          <t>( ⑥ ~ ⑨ )</t>
        </is>
      </c>
    </row>
    <row r="18" ht="22" customHeight="1">
      <c r="A18" s="21" t="inlineStr">
        <is>
          <t xml:space="preserve">  순  공  사  비</t>
        </is>
      </c>
      <c r="B18" s="16" t="inlineStr">
        <is>
          <t>D</t>
        </is>
      </c>
      <c r="C18" s="17">
        <f>C9+C12+C17</f>
        <v/>
      </c>
      <c r="D18" s="18" t="n"/>
      <c r="E18" s="19" t="inlineStr">
        <is>
          <t>( A + B + C )</t>
        </is>
      </c>
    </row>
    <row r="19" ht="22" customHeight="1">
      <c r="A19" s="15" t="inlineStr">
        <is>
          <t xml:space="preserve">  일 반 관 리 비</t>
        </is>
      </c>
      <c r="B19" s="16" t="inlineStr">
        <is>
          <t>⑩</t>
        </is>
      </c>
      <c r="C19" s="20" t="n"/>
      <c r="D19" s="18" t="n"/>
      <c r="E19" s="19" t="inlineStr">
        <is>
          <t>순공사비 × 요율</t>
        </is>
      </c>
    </row>
    <row r="20" ht="22" customHeight="1">
      <c r="A20" s="15" t="inlineStr">
        <is>
          <t xml:space="preserve">  이            윤</t>
        </is>
      </c>
      <c r="B20" s="16" t="inlineStr">
        <is>
          <t>⑪</t>
        </is>
      </c>
      <c r="C20" s="20" t="n"/>
      <c r="D20" s="18" t="n"/>
      <c r="E20" s="19" t="inlineStr">
        <is>
          <t>(노무비+경비+일반관리비) × 요율</t>
        </is>
      </c>
    </row>
    <row r="21" ht="22" customHeight="1">
      <c r="A21" s="21" t="inlineStr">
        <is>
          <t xml:space="preserve">  총  원  가</t>
        </is>
      </c>
      <c r="B21" s="16" t="inlineStr">
        <is>
          <t>E</t>
        </is>
      </c>
      <c r="C21" s="17">
        <f>C18+C19+C20</f>
        <v/>
      </c>
      <c r="D21" s="18" t="n"/>
      <c r="E21" s="19" t="inlineStr">
        <is>
          <t>( D + ⑩ + ⑪ )</t>
        </is>
      </c>
    </row>
    <row r="22" ht="22" customHeight="1">
      <c r="A22" s="15" t="inlineStr">
        <is>
          <t xml:space="preserve">  부 가 가 치 세</t>
        </is>
      </c>
      <c r="B22" s="16" t="inlineStr">
        <is>
          <t>⑫</t>
        </is>
      </c>
      <c r="C22" s="17">
        <f>ROUND(C21*0.1,0)</f>
        <v/>
      </c>
      <c r="D22" s="22" t="inlineStr">
        <is>
          <t>10</t>
        </is>
      </c>
      <c r="E22" s="19" t="inlineStr">
        <is>
          <t>총원가 × 10%</t>
        </is>
      </c>
    </row>
    <row r="23" ht="22" customHeight="1">
      <c r="A23" s="21" t="inlineStr">
        <is>
          <t xml:space="preserve">  도  급  금  액</t>
        </is>
      </c>
      <c r="B23" s="16" t="inlineStr">
        <is>
          <t>F</t>
        </is>
      </c>
      <c r="C23" s="17">
        <f>C21+C22</f>
        <v/>
      </c>
      <c r="D23" s="18" t="n"/>
      <c r="E23" s="19" t="inlineStr">
        <is>
          <t>( E + ⑫ )</t>
        </is>
      </c>
    </row>
    <row r="25">
      <c r="A25" s="5" t="inlineStr">
        <is>
          <t>※ 요율(연노랑)은 발주처 기준·계약조건에 맞게 채우십시오. 금액 칸은 수식이니 건드리지 마십시오.</t>
        </is>
      </c>
    </row>
    <row r="26">
      <c r="A26" s="5" t="inlineStr">
        <is>
          <t>※ 간접재료비·간접노무비 등 요율로 계산하는 항목은 금액 칸에 직접 적어도 됩니다(수식이 없는 칸입니다).</t>
        </is>
      </c>
    </row>
  </sheetData>
  <mergeCells count="5">
    <mergeCell ref="A26:E26"/>
    <mergeCell ref="A2:E2"/>
    <mergeCell ref="A25:E25"/>
    <mergeCell ref="A1:E1"/>
    <mergeCell ref="A3:E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49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0" customWidth="1" min="1" max="1"/>
    <col width="30" customWidth="1" min="2" max="2"/>
    <col width="18" customWidth="1" min="3" max="3"/>
    <col width="8" customWidth="1" min="4" max="4"/>
    <col width="10" customWidth="1" min="5" max="5"/>
    <col width="16" customWidth="1" min="6" max="6"/>
    <col width="14" customWidth="1" min="7" max="7"/>
    <col width="14" customWidth="1" min="8" max="8"/>
    <col width="14" customWidth="1" min="9" max="9"/>
  </cols>
  <sheetData>
    <row r="1" ht="18" customHeight="1">
      <c r="A1" s="6" t="inlineStr">
        <is>
          <t xml:space="preserve">  K-건설맵  |  k-conmap.com   무료 건설 서식</t>
        </is>
      </c>
    </row>
    <row r="2" ht="32" customHeight="1">
      <c r="A2" s="7" t="inlineStr">
        <is>
          <t>내 역 서  총 괄 표</t>
        </is>
      </c>
    </row>
    <row r="3">
      <c r="A3" s="8" t="inlineStr">
        <is>
          <t>내역서의 공종별 합계가 자동으로 올라옵니다</t>
        </is>
      </c>
    </row>
    <row r="5" ht="26" customHeight="1">
      <c r="A5" s="14" t="inlineStr">
        <is>
          <t>공종코드</t>
        </is>
      </c>
      <c r="B5" s="14" t="inlineStr">
        <is>
          <t>공        종</t>
        </is>
      </c>
      <c r="C5" s="14" t="inlineStr">
        <is>
          <t>규격·비고</t>
        </is>
      </c>
      <c r="D5" s="14" t="inlineStr">
        <is>
          <t>단위</t>
        </is>
      </c>
      <c r="E5" s="14" t="inlineStr">
        <is>
          <t>수량</t>
        </is>
      </c>
      <c r="F5" s="14" t="inlineStr">
        <is>
          <t>합        계</t>
        </is>
      </c>
      <c r="G5" s="14" t="inlineStr">
        <is>
          <t>노 무 비</t>
        </is>
      </c>
      <c r="H5" s="14" t="inlineStr">
        <is>
          <t>재 료 비</t>
        </is>
      </c>
      <c r="I5" s="14" t="inlineStr">
        <is>
          <t>경        비</t>
        </is>
      </c>
    </row>
    <row r="6" ht="24" customHeight="1">
      <c r="A6" s="23" t="n"/>
      <c r="B6" s="24" t="inlineStr">
        <is>
          <t xml:space="preserve">  순 공 사 비</t>
        </is>
      </c>
      <c r="C6" s="23" t="n"/>
      <c r="D6" s="23" t="n"/>
      <c r="E6" s="23" t="n"/>
      <c r="F6" s="25">
        <f>SUM(F7:F46)</f>
        <v/>
      </c>
      <c r="G6" s="25">
        <f>SUM(G7:G46)</f>
        <v/>
      </c>
      <c r="H6" s="25">
        <f>SUM(H7:H46)</f>
        <v/>
      </c>
      <c r="I6" s="25">
        <f>SUM(I7:I46)</f>
        <v/>
      </c>
    </row>
    <row r="7" ht="20" customHeight="1">
      <c r="A7" s="26" t="n"/>
      <c r="B7" s="27" t="n"/>
      <c r="C7" s="27" t="n"/>
      <c r="D7" s="26" t="n"/>
      <c r="E7" s="26" t="n"/>
      <c r="F7" s="28">
        <f>IF($B7="","",SUMIF(내역서!$A$6:$A$65,$A7,내역서!$H$6:$H$65))</f>
        <v/>
      </c>
      <c r="G7" s="28">
        <f>IF($B7="","",SUMIF(내역서!$A$6:$A$65,$A7,내역서!$J$6:$J$65))</f>
        <v/>
      </c>
      <c r="H7" s="28">
        <f>IF($B7="","",SUMIF(내역서!$A$6:$A$65,$A7,내역서!$L$6:$L$65))</f>
        <v/>
      </c>
      <c r="I7" s="28">
        <f>IF($B7="","",SUMIF(내역서!$A$6:$A$65,$A7,내역서!$N$6:$N$65))</f>
        <v/>
      </c>
    </row>
    <row r="8" ht="20" customHeight="1">
      <c r="A8" s="26" t="n"/>
      <c r="B8" s="27" t="n"/>
      <c r="C8" s="27" t="n"/>
      <c r="D8" s="26" t="n"/>
      <c r="E8" s="26" t="n"/>
      <c r="F8" s="28">
        <f>IF($B8="","",SUMIF(내역서!$A$6:$A$65,$A8,내역서!$H$6:$H$65))</f>
        <v/>
      </c>
      <c r="G8" s="28">
        <f>IF($B8="","",SUMIF(내역서!$A$6:$A$65,$A8,내역서!$J$6:$J$65))</f>
        <v/>
      </c>
      <c r="H8" s="28">
        <f>IF($B8="","",SUMIF(내역서!$A$6:$A$65,$A8,내역서!$L$6:$L$65))</f>
        <v/>
      </c>
      <c r="I8" s="28">
        <f>IF($B8="","",SUMIF(내역서!$A$6:$A$65,$A8,내역서!$N$6:$N$65))</f>
        <v/>
      </c>
    </row>
    <row r="9" ht="20" customHeight="1">
      <c r="A9" s="26" t="n"/>
      <c r="B9" s="27" t="n"/>
      <c r="C9" s="27" t="n"/>
      <c r="D9" s="26" t="n"/>
      <c r="E9" s="26" t="n"/>
      <c r="F9" s="28">
        <f>IF($B9="","",SUMIF(내역서!$A$6:$A$65,$A9,내역서!$H$6:$H$65))</f>
        <v/>
      </c>
      <c r="G9" s="28">
        <f>IF($B9="","",SUMIF(내역서!$A$6:$A$65,$A9,내역서!$J$6:$J$65))</f>
        <v/>
      </c>
      <c r="H9" s="28">
        <f>IF($B9="","",SUMIF(내역서!$A$6:$A$65,$A9,내역서!$L$6:$L$65))</f>
        <v/>
      </c>
      <c r="I9" s="28">
        <f>IF($B9="","",SUMIF(내역서!$A$6:$A$65,$A9,내역서!$N$6:$N$65))</f>
        <v/>
      </c>
    </row>
    <row r="10" ht="20" customHeight="1">
      <c r="A10" s="26" t="n"/>
      <c r="B10" s="27" t="n"/>
      <c r="C10" s="27" t="n"/>
      <c r="D10" s="26" t="n"/>
      <c r="E10" s="26" t="n"/>
      <c r="F10" s="28">
        <f>IF($B10="","",SUMIF(내역서!$A$6:$A$65,$A10,내역서!$H$6:$H$65))</f>
        <v/>
      </c>
      <c r="G10" s="28">
        <f>IF($B10="","",SUMIF(내역서!$A$6:$A$65,$A10,내역서!$J$6:$J$65))</f>
        <v/>
      </c>
      <c r="H10" s="28">
        <f>IF($B10="","",SUMIF(내역서!$A$6:$A$65,$A10,내역서!$L$6:$L$65))</f>
        <v/>
      </c>
      <c r="I10" s="28">
        <f>IF($B10="","",SUMIF(내역서!$A$6:$A$65,$A10,내역서!$N$6:$N$65))</f>
        <v/>
      </c>
    </row>
    <row r="11" ht="20" customHeight="1">
      <c r="A11" s="26" t="n"/>
      <c r="B11" s="27" t="n"/>
      <c r="C11" s="27" t="n"/>
      <c r="D11" s="26" t="n"/>
      <c r="E11" s="26" t="n"/>
      <c r="F11" s="28">
        <f>IF($B11="","",SUMIF(내역서!$A$6:$A$65,$A11,내역서!$H$6:$H$65))</f>
        <v/>
      </c>
      <c r="G11" s="28">
        <f>IF($B11="","",SUMIF(내역서!$A$6:$A$65,$A11,내역서!$J$6:$J$65))</f>
        <v/>
      </c>
      <c r="H11" s="28">
        <f>IF($B11="","",SUMIF(내역서!$A$6:$A$65,$A11,내역서!$L$6:$L$65))</f>
        <v/>
      </c>
      <c r="I11" s="28">
        <f>IF($B11="","",SUMIF(내역서!$A$6:$A$65,$A11,내역서!$N$6:$N$65))</f>
        <v/>
      </c>
    </row>
    <row r="12" ht="20" customHeight="1">
      <c r="A12" s="26" t="n"/>
      <c r="B12" s="27" t="n"/>
      <c r="C12" s="27" t="n"/>
      <c r="D12" s="26" t="n"/>
      <c r="E12" s="26" t="n"/>
      <c r="F12" s="28">
        <f>IF($B12="","",SUMIF(내역서!$A$6:$A$65,$A12,내역서!$H$6:$H$65))</f>
        <v/>
      </c>
      <c r="G12" s="28">
        <f>IF($B12="","",SUMIF(내역서!$A$6:$A$65,$A12,내역서!$J$6:$J$65))</f>
        <v/>
      </c>
      <c r="H12" s="28">
        <f>IF($B12="","",SUMIF(내역서!$A$6:$A$65,$A12,내역서!$L$6:$L$65))</f>
        <v/>
      </c>
      <c r="I12" s="28">
        <f>IF($B12="","",SUMIF(내역서!$A$6:$A$65,$A12,내역서!$N$6:$N$65))</f>
        <v/>
      </c>
    </row>
    <row r="13" ht="20" customHeight="1">
      <c r="A13" s="26" t="n"/>
      <c r="B13" s="27" t="n"/>
      <c r="C13" s="27" t="n"/>
      <c r="D13" s="26" t="n"/>
      <c r="E13" s="26" t="n"/>
      <c r="F13" s="28">
        <f>IF($B13="","",SUMIF(내역서!$A$6:$A$65,$A13,내역서!$H$6:$H$65))</f>
        <v/>
      </c>
      <c r="G13" s="28">
        <f>IF($B13="","",SUMIF(내역서!$A$6:$A$65,$A13,내역서!$J$6:$J$65))</f>
        <v/>
      </c>
      <c r="H13" s="28">
        <f>IF($B13="","",SUMIF(내역서!$A$6:$A$65,$A13,내역서!$L$6:$L$65))</f>
        <v/>
      </c>
      <c r="I13" s="28">
        <f>IF($B13="","",SUMIF(내역서!$A$6:$A$65,$A13,내역서!$N$6:$N$65))</f>
        <v/>
      </c>
    </row>
    <row r="14" ht="20" customHeight="1">
      <c r="A14" s="26" t="n"/>
      <c r="B14" s="27" t="n"/>
      <c r="C14" s="27" t="n"/>
      <c r="D14" s="26" t="n"/>
      <c r="E14" s="26" t="n"/>
      <c r="F14" s="28">
        <f>IF($B14="","",SUMIF(내역서!$A$6:$A$65,$A14,내역서!$H$6:$H$65))</f>
        <v/>
      </c>
      <c r="G14" s="28">
        <f>IF($B14="","",SUMIF(내역서!$A$6:$A$65,$A14,내역서!$J$6:$J$65))</f>
        <v/>
      </c>
      <c r="H14" s="28">
        <f>IF($B14="","",SUMIF(내역서!$A$6:$A$65,$A14,내역서!$L$6:$L$65))</f>
        <v/>
      </c>
      <c r="I14" s="28">
        <f>IF($B14="","",SUMIF(내역서!$A$6:$A$65,$A14,내역서!$N$6:$N$65))</f>
        <v/>
      </c>
    </row>
    <row r="15" ht="20" customHeight="1">
      <c r="A15" s="26" t="n"/>
      <c r="B15" s="27" t="n"/>
      <c r="C15" s="27" t="n"/>
      <c r="D15" s="26" t="n"/>
      <c r="E15" s="26" t="n"/>
      <c r="F15" s="28">
        <f>IF($B15="","",SUMIF(내역서!$A$6:$A$65,$A15,내역서!$H$6:$H$65))</f>
        <v/>
      </c>
      <c r="G15" s="28">
        <f>IF($B15="","",SUMIF(내역서!$A$6:$A$65,$A15,내역서!$J$6:$J$65))</f>
        <v/>
      </c>
      <c r="H15" s="28">
        <f>IF($B15="","",SUMIF(내역서!$A$6:$A$65,$A15,내역서!$L$6:$L$65))</f>
        <v/>
      </c>
      <c r="I15" s="28">
        <f>IF($B15="","",SUMIF(내역서!$A$6:$A$65,$A15,내역서!$N$6:$N$65))</f>
        <v/>
      </c>
    </row>
    <row r="16" ht="20" customHeight="1">
      <c r="A16" s="26" t="n"/>
      <c r="B16" s="27" t="n"/>
      <c r="C16" s="27" t="n"/>
      <c r="D16" s="26" t="n"/>
      <c r="E16" s="26" t="n"/>
      <c r="F16" s="28">
        <f>IF($B16="","",SUMIF(내역서!$A$6:$A$65,$A16,내역서!$H$6:$H$65))</f>
        <v/>
      </c>
      <c r="G16" s="28">
        <f>IF($B16="","",SUMIF(내역서!$A$6:$A$65,$A16,내역서!$J$6:$J$65))</f>
        <v/>
      </c>
      <c r="H16" s="28">
        <f>IF($B16="","",SUMIF(내역서!$A$6:$A$65,$A16,내역서!$L$6:$L$65))</f>
        <v/>
      </c>
      <c r="I16" s="28">
        <f>IF($B16="","",SUMIF(내역서!$A$6:$A$65,$A16,내역서!$N$6:$N$65))</f>
        <v/>
      </c>
    </row>
    <row r="17" ht="20" customHeight="1">
      <c r="A17" s="26" t="n"/>
      <c r="B17" s="27" t="n"/>
      <c r="C17" s="27" t="n"/>
      <c r="D17" s="26" t="n"/>
      <c r="E17" s="26" t="n"/>
      <c r="F17" s="28">
        <f>IF($B17="","",SUMIF(내역서!$A$6:$A$65,$A17,내역서!$H$6:$H$65))</f>
        <v/>
      </c>
      <c r="G17" s="28">
        <f>IF($B17="","",SUMIF(내역서!$A$6:$A$65,$A17,내역서!$J$6:$J$65))</f>
        <v/>
      </c>
      <c r="H17" s="28">
        <f>IF($B17="","",SUMIF(내역서!$A$6:$A$65,$A17,내역서!$L$6:$L$65))</f>
        <v/>
      </c>
      <c r="I17" s="28">
        <f>IF($B17="","",SUMIF(내역서!$A$6:$A$65,$A17,내역서!$N$6:$N$65))</f>
        <v/>
      </c>
    </row>
    <row r="18" ht="20" customHeight="1">
      <c r="A18" s="26" t="n"/>
      <c r="B18" s="27" t="n"/>
      <c r="C18" s="27" t="n"/>
      <c r="D18" s="26" t="n"/>
      <c r="E18" s="26" t="n"/>
      <c r="F18" s="28">
        <f>IF($B18="","",SUMIF(내역서!$A$6:$A$65,$A18,내역서!$H$6:$H$65))</f>
        <v/>
      </c>
      <c r="G18" s="28">
        <f>IF($B18="","",SUMIF(내역서!$A$6:$A$65,$A18,내역서!$J$6:$J$65))</f>
        <v/>
      </c>
      <c r="H18" s="28">
        <f>IF($B18="","",SUMIF(내역서!$A$6:$A$65,$A18,내역서!$L$6:$L$65))</f>
        <v/>
      </c>
      <c r="I18" s="28">
        <f>IF($B18="","",SUMIF(내역서!$A$6:$A$65,$A18,내역서!$N$6:$N$65))</f>
        <v/>
      </c>
    </row>
    <row r="19" ht="20" customHeight="1">
      <c r="A19" s="26" t="n"/>
      <c r="B19" s="27" t="n"/>
      <c r="C19" s="27" t="n"/>
      <c r="D19" s="26" t="n"/>
      <c r="E19" s="26" t="n"/>
      <c r="F19" s="28">
        <f>IF($B19="","",SUMIF(내역서!$A$6:$A$65,$A19,내역서!$H$6:$H$65))</f>
        <v/>
      </c>
      <c r="G19" s="28">
        <f>IF($B19="","",SUMIF(내역서!$A$6:$A$65,$A19,내역서!$J$6:$J$65))</f>
        <v/>
      </c>
      <c r="H19" s="28">
        <f>IF($B19="","",SUMIF(내역서!$A$6:$A$65,$A19,내역서!$L$6:$L$65))</f>
        <v/>
      </c>
      <c r="I19" s="28">
        <f>IF($B19="","",SUMIF(내역서!$A$6:$A$65,$A19,내역서!$N$6:$N$65))</f>
        <v/>
      </c>
    </row>
    <row r="20" ht="20" customHeight="1">
      <c r="A20" s="26" t="n"/>
      <c r="B20" s="27" t="n"/>
      <c r="C20" s="27" t="n"/>
      <c r="D20" s="26" t="n"/>
      <c r="E20" s="26" t="n"/>
      <c r="F20" s="28">
        <f>IF($B20="","",SUMIF(내역서!$A$6:$A$65,$A20,내역서!$H$6:$H$65))</f>
        <v/>
      </c>
      <c r="G20" s="28">
        <f>IF($B20="","",SUMIF(내역서!$A$6:$A$65,$A20,내역서!$J$6:$J$65))</f>
        <v/>
      </c>
      <c r="H20" s="28">
        <f>IF($B20="","",SUMIF(내역서!$A$6:$A$65,$A20,내역서!$L$6:$L$65))</f>
        <v/>
      </c>
      <c r="I20" s="28">
        <f>IF($B20="","",SUMIF(내역서!$A$6:$A$65,$A20,내역서!$N$6:$N$65))</f>
        <v/>
      </c>
    </row>
    <row r="21" ht="20" customHeight="1">
      <c r="A21" s="26" t="n"/>
      <c r="B21" s="27" t="n"/>
      <c r="C21" s="27" t="n"/>
      <c r="D21" s="26" t="n"/>
      <c r="E21" s="26" t="n"/>
      <c r="F21" s="28">
        <f>IF($B21="","",SUMIF(내역서!$A$6:$A$65,$A21,내역서!$H$6:$H$65))</f>
        <v/>
      </c>
      <c r="G21" s="28">
        <f>IF($B21="","",SUMIF(내역서!$A$6:$A$65,$A21,내역서!$J$6:$J$65))</f>
        <v/>
      </c>
      <c r="H21" s="28">
        <f>IF($B21="","",SUMIF(내역서!$A$6:$A$65,$A21,내역서!$L$6:$L$65))</f>
        <v/>
      </c>
      <c r="I21" s="28">
        <f>IF($B21="","",SUMIF(내역서!$A$6:$A$65,$A21,내역서!$N$6:$N$65))</f>
        <v/>
      </c>
    </row>
    <row r="22" ht="20" customHeight="1">
      <c r="A22" s="26" t="n"/>
      <c r="B22" s="27" t="n"/>
      <c r="C22" s="27" t="n"/>
      <c r="D22" s="26" t="n"/>
      <c r="E22" s="26" t="n"/>
      <c r="F22" s="28">
        <f>IF($B22="","",SUMIF(내역서!$A$6:$A$65,$A22,내역서!$H$6:$H$65))</f>
        <v/>
      </c>
      <c r="G22" s="28">
        <f>IF($B22="","",SUMIF(내역서!$A$6:$A$65,$A22,내역서!$J$6:$J$65))</f>
        <v/>
      </c>
      <c r="H22" s="28">
        <f>IF($B22="","",SUMIF(내역서!$A$6:$A$65,$A22,내역서!$L$6:$L$65))</f>
        <v/>
      </c>
      <c r="I22" s="28">
        <f>IF($B22="","",SUMIF(내역서!$A$6:$A$65,$A22,내역서!$N$6:$N$65))</f>
        <v/>
      </c>
    </row>
    <row r="23" ht="20" customHeight="1">
      <c r="A23" s="26" t="n"/>
      <c r="B23" s="27" t="n"/>
      <c r="C23" s="27" t="n"/>
      <c r="D23" s="26" t="n"/>
      <c r="E23" s="26" t="n"/>
      <c r="F23" s="28">
        <f>IF($B23="","",SUMIF(내역서!$A$6:$A$65,$A23,내역서!$H$6:$H$65))</f>
        <v/>
      </c>
      <c r="G23" s="28">
        <f>IF($B23="","",SUMIF(내역서!$A$6:$A$65,$A23,내역서!$J$6:$J$65))</f>
        <v/>
      </c>
      <c r="H23" s="28">
        <f>IF($B23="","",SUMIF(내역서!$A$6:$A$65,$A23,내역서!$L$6:$L$65))</f>
        <v/>
      </c>
      <c r="I23" s="28">
        <f>IF($B23="","",SUMIF(내역서!$A$6:$A$65,$A23,내역서!$N$6:$N$65))</f>
        <v/>
      </c>
    </row>
    <row r="24" ht="20" customHeight="1">
      <c r="A24" s="26" t="n"/>
      <c r="B24" s="27" t="n"/>
      <c r="C24" s="27" t="n"/>
      <c r="D24" s="26" t="n"/>
      <c r="E24" s="26" t="n"/>
      <c r="F24" s="28">
        <f>IF($B24="","",SUMIF(내역서!$A$6:$A$65,$A24,내역서!$H$6:$H$65))</f>
        <v/>
      </c>
      <c r="G24" s="28">
        <f>IF($B24="","",SUMIF(내역서!$A$6:$A$65,$A24,내역서!$J$6:$J$65))</f>
        <v/>
      </c>
      <c r="H24" s="28">
        <f>IF($B24="","",SUMIF(내역서!$A$6:$A$65,$A24,내역서!$L$6:$L$65))</f>
        <v/>
      </c>
      <c r="I24" s="28">
        <f>IF($B24="","",SUMIF(내역서!$A$6:$A$65,$A24,내역서!$N$6:$N$65))</f>
        <v/>
      </c>
    </row>
    <row r="25" ht="20" customHeight="1">
      <c r="A25" s="26" t="n"/>
      <c r="B25" s="27" t="n"/>
      <c r="C25" s="27" t="n"/>
      <c r="D25" s="26" t="n"/>
      <c r="E25" s="26" t="n"/>
      <c r="F25" s="28">
        <f>IF($B25="","",SUMIF(내역서!$A$6:$A$65,$A25,내역서!$H$6:$H$65))</f>
        <v/>
      </c>
      <c r="G25" s="28">
        <f>IF($B25="","",SUMIF(내역서!$A$6:$A$65,$A25,내역서!$J$6:$J$65))</f>
        <v/>
      </c>
      <c r="H25" s="28">
        <f>IF($B25="","",SUMIF(내역서!$A$6:$A$65,$A25,내역서!$L$6:$L$65))</f>
        <v/>
      </c>
      <c r="I25" s="28">
        <f>IF($B25="","",SUMIF(내역서!$A$6:$A$65,$A25,내역서!$N$6:$N$65))</f>
        <v/>
      </c>
    </row>
    <row r="26" ht="20" customHeight="1">
      <c r="A26" s="26" t="n"/>
      <c r="B26" s="27" t="n"/>
      <c r="C26" s="27" t="n"/>
      <c r="D26" s="26" t="n"/>
      <c r="E26" s="26" t="n"/>
      <c r="F26" s="28">
        <f>IF($B26="","",SUMIF(내역서!$A$6:$A$65,$A26,내역서!$H$6:$H$65))</f>
        <v/>
      </c>
      <c r="G26" s="28">
        <f>IF($B26="","",SUMIF(내역서!$A$6:$A$65,$A26,내역서!$J$6:$J$65))</f>
        <v/>
      </c>
      <c r="H26" s="28">
        <f>IF($B26="","",SUMIF(내역서!$A$6:$A$65,$A26,내역서!$L$6:$L$65))</f>
        <v/>
      </c>
      <c r="I26" s="28">
        <f>IF($B26="","",SUMIF(내역서!$A$6:$A$65,$A26,내역서!$N$6:$N$65))</f>
        <v/>
      </c>
    </row>
    <row r="27" ht="20" customHeight="1">
      <c r="A27" s="26" t="n"/>
      <c r="B27" s="27" t="n"/>
      <c r="C27" s="27" t="n"/>
      <c r="D27" s="26" t="n"/>
      <c r="E27" s="26" t="n"/>
      <c r="F27" s="28">
        <f>IF($B27="","",SUMIF(내역서!$A$6:$A$65,$A27,내역서!$H$6:$H$65))</f>
        <v/>
      </c>
      <c r="G27" s="28">
        <f>IF($B27="","",SUMIF(내역서!$A$6:$A$65,$A27,내역서!$J$6:$J$65))</f>
        <v/>
      </c>
      <c r="H27" s="28">
        <f>IF($B27="","",SUMIF(내역서!$A$6:$A$65,$A27,내역서!$L$6:$L$65))</f>
        <v/>
      </c>
      <c r="I27" s="28">
        <f>IF($B27="","",SUMIF(내역서!$A$6:$A$65,$A27,내역서!$N$6:$N$65))</f>
        <v/>
      </c>
    </row>
    <row r="28" ht="20" customHeight="1">
      <c r="A28" s="26" t="n"/>
      <c r="B28" s="27" t="n"/>
      <c r="C28" s="27" t="n"/>
      <c r="D28" s="26" t="n"/>
      <c r="E28" s="26" t="n"/>
      <c r="F28" s="28">
        <f>IF($B28="","",SUMIF(내역서!$A$6:$A$65,$A28,내역서!$H$6:$H$65))</f>
        <v/>
      </c>
      <c r="G28" s="28">
        <f>IF($B28="","",SUMIF(내역서!$A$6:$A$65,$A28,내역서!$J$6:$J$65))</f>
        <v/>
      </c>
      <c r="H28" s="28">
        <f>IF($B28="","",SUMIF(내역서!$A$6:$A$65,$A28,내역서!$L$6:$L$65))</f>
        <v/>
      </c>
      <c r="I28" s="28">
        <f>IF($B28="","",SUMIF(내역서!$A$6:$A$65,$A28,내역서!$N$6:$N$65))</f>
        <v/>
      </c>
    </row>
    <row r="29" ht="20" customHeight="1">
      <c r="A29" s="26" t="n"/>
      <c r="B29" s="27" t="n"/>
      <c r="C29" s="27" t="n"/>
      <c r="D29" s="26" t="n"/>
      <c r="E29" s="26" t="n"/>
      <c r="F29" s="28">
        <f>IF($B29="","",SUMIF(내역서!$A$6:$A$65,$A29,내역서!$H$6:$H$65))</f>
        <v/>
      </c>
      <c r="G29" s="28">
        <f>IF($B29="","",SUMIF(내역서!$A$6:$A$65,$A29,내역서!$J$6:$J$65))</f>
        <v/>
      </c>
      <c r="H29" s="28">
        <f>IF($B29="","",SUMIF(내역서!$A$6:$A$65,$A29,내역서!$L$6:$L$65))</f>
        <v/>
      </c>
      <c r="I29" s="28">
        <f>IF($B29="","",SUMIF(내역서!$A$6:$A$65,$A29,내역서!$N$6:$N$65))</f>
        <v/>
      </c>
    </row>
    <row r="30" ht="20" customHeight="1">
      <c r="A30" s="26" t="n"/>
      <c r="B30" s="27" t="n"/>
      <c r="C30" s="27" t="n"/>
      <c r="D30" s="26" t="n"/>
      <c r="E30" s="26" t="n"/>
      <c r="F30" s="28">
        <f>IF($B30="","",SUMIF(내역서!$A$6:$A$65,$A30,내역서!$H$6:$H$65))</f>
        <v/>
      </c>
      <c r="G30" s="28">
        <f>IF($B30="","",SUMIF(내역서!$A$6:$A$65,$A30,내역서!$J$6:$J$65))</f>
        <v/>
      </c>
      <c r="H30" s="28">
        <f>IF($B30="","",SUMIF(내역서!$A$6:$A$65,$A30,내역서!$L$6:$L$65))</f>
        <v/>
      </c>
      <c r="I30" s="28">
        <f>IF($B30="","",SUMIF(내역서!$A$6:$A$65,$A30,내역서!$N$6:$N$65))</f>
        <v/>
      </c>
    </row>
    <row r="31" ht="20" customHeight="1">
      <c r="A31" s="26" t="n"/>
      <c r="B31" s="27" t="n"/>
      <c r="C31" s="27" t="n"/>
      <c r="D31" s="26" t="n"/>
      <c r="E31" s="26" t="n"/>
      <c r="F31" s="28">
        <f>IF($B31="","",SUMIF(내역서!$A$6:$A$65,$A31,내역서!$H$6:$H$65))</f>
        <v/>
      </c>
      <c r="G31" s="28">
        <f>IF($B31="","",SUMIF(내역서!$A$6:$A$65,$A31,내역서!$J$6:$J$65))</f>
        <v/>
      </c>
      <c r="H31" s="28">
        <f>IF($B31="","",SUMIF(내역서!$A$6:$A$65,$A31,내역서!$L$6:$L$65))</f>
        <v/>
      </c>
      <c r="I31" s="28">
        <f>IF($B31="","",SUMIF(내역서!$A$6:$A$65,$A31,내역서!$N$6:$N$65))</f>
        <v/>
      </c>
    </row>
    <row r="32" ht="20" customHeight="1">
      <c r="A32" s="26" t="n"/>
      <c r="B32" s="27" t="n"/>
      <c r="C32" s="27" t="n"/>
      <c r="D32" s="26" t="n"/>
      <c r="E32" s="26" t="n"/>
      <c r="F32" s="28">
        <f>IF($B32="","",SUMIF(내역서!$A$6:$A$65,$A32,내역서!$H$6:$H$65))</f>
        <v/>
      </c>
      <c r="G32" s="28">
        <f>IF($B32="","",SUMIF(내역서!$A$6:$A$65,$A32,내역서!$J$6:$J$65))</f>
        <v/>
      </c>
      <c r="H32" s="28">
        <f>IF($B32="","",SUMIF(내역서!$A$6:$A$65,$A32,내역서!$L$6:$L$65))</f>
        <v/>
      </c>
      <c r="I32" s="28">
        <f>IF($B32="","",SUMIF(내역서!$A$6:$A$65,$A32,내역서!$N$6:$N$65))</f>
        <v/>
      </c>
    </row>
    <row r="33" ht="20" customHeight="1">
      <c r="A33" s="26" t="n"/>
      <c r="B33" s="27" t="n"/>
      <c r="C33" s="27" t="n"/>
      <c r="D33" s="26" t="n"/>
      <c r="E33" s="26" t="n"/>
      <c r="F33" s="28">
        <f>IF($B33="","",SUMIF(내역서!$A$6:$A$65,$A33,내역서!$H$6:$H$65))</f>
        <v/>
      </c>
      <c r="G33" s="28">
        <f>IF($B33="","",SUMIF(내역서!$A$6:$A$65,$A33,내역서!$J$6:$J$65))</f>
        <v/>
      </c>
      <c r="H33" s="28">
        <f>IF($B33="","",SUMIF(내역서!$A$6:$A$65,$A33,내역서!$L$6:$L$65))</f>
        <v/>
      </c>
      <c r="I33" s="28">
        <f>IF($B33="","",SUMIF(내역서!$A$6:$A$65,$A33,내역서!$N$6:$N$65))</f>
        <v/>
      </c>
    </row>
    <row r="34" ht="20" customHeight="1">
      <c r="A34" s="26" t="n"/>
      <c r="B34" s="27" t="n"/>
      <c r="C34" s="27" t="n"/>
      <c r="D34" s="26" t="n"/>
      <c r="E34" s="26" t="n"/>
      <c r="F34" s="28">
        <f>IF($B34="","",SUMIF(내역서!$A$6:$A$65,$A34,내역서!$H$6:$H$65))</f>
        <v/>
      </c>
      <c r="G34" s="28">
        <f>IF($B34="","",SUMIF(내역서!$A$6:$A$65,$A34,내역서!$J$6:$J$65))</f>
        <v/>
      </c>
      <c r="H34" s="28">
        <f>IF($B34="","",SUMIF(내역서!$A$6:$A$65,$A34,내역서!$L$6:$L$65))</f>
        <v/>
      </c>
      <c r="I34" s="28">
        <f>IF($B34="","",SUMIF(내역서!$A$6:$A$65,$A34,내역서!$N$6:$N$65))</f>
        <v/>
      </c>
    </row>
    <row r="35" ht="20" customHeight="1">
      <c r="A35" s="26" t="n"/>
      <c r="B35" s="27" t="n"/>
      <c r="C35" s="27" t="n"/>
      <c r="D35" s="26" t="n"/>
      <c r="E35" s="26" t="n"/>
      <c r="F35" s="28">
        <f>IF($B35="","",SUMIF(내역서!$A$6:$A$65,$A35,내역서!$H$6:$H$65))</f>
        <v/>
      </c>
      <c r="G35" s="28">
        <f>IF($B35="","",SUMIF(내역서!$A$6:$A$65,$A35,내역서!$J$6:$J$65))</f>
        <v/>
      </c>
      <c r="H35" s="28">
        <f>IF($B35="","",SUMIF(내역서!$A$6:$A$65,$A35,내역서!$L$6:$L$65))</f>
        <v/>
      </c>
      <c r="I35" s="28">
        <f>IF($B35="","",SUMIF(내역서!$A$6:$A$65,$A35,내역서!$N$6:$N$65))</f>
        <v/>
      </c>
    </row>
    <row r="36" ht="20" customHeight="1">
      <c r="A36" s="26" t="n"/>
      <c r="B36" s="27" t="n"/>
      <c r="C36" s="27" t="n"/>
      <c r="D36" s="26" t="n"/>
      <c r="E36" s="26" t="n"/>
      <c r="F36" s="28">
        <f>IF($B36="","",SUMIF(내역서!$A$6:$A$65,$A36,내역서!$H$6:$H$65))</f>
        <v/>
      </c>
      <c r="G36" s="28">
        <f>IF($B36="","",SUMIF(내역서!$A$6:$A$65,$A36,내역서!$J$6:$J$65))</f>
        <v/>
      </c>
      <c r="H36" s="28">
        <f>IF($B36="","",SUMIF(내역서!$A$6:$A$65,$A36,내역서!$L$6:$L$65))</f>
        <v/>
      </c>
      <c r="I36" s="28">
        <f>IF($B36="","",SUMIF(내역서!$A$6:$A$65,$A36,내역서!$N$6:$N$65))</f>
        <v/>
      </c>
    </row>
    <row r="37" ht="20" customHeight="1">
      <c r="A37" s="26" t="n"/>
      <c r="B37" s="27" t="n"/>
      <c r="C37" s="27" t="n"/>
      <c r="D37" s="26" t="n"/>
      <c r="E37" s="26" t="n"/>
      <c r="F37" s="28">
        <f>IF($B37="","",SUMIF(내역서!$A$6:$A$65,$A37,내역서!$H$6:$H$65))</f>
        <v/>
      </c>
      <c r="G37" s="28">
        <f>IF($B37="","",SUMIF(내역서!$A$6:$A$65,$A37,내역서!$J$6:$J$65))</f>
        <v/>
      </c>
      <c r="H37" s="28">
        <f>IF($B37="","",SUMIF(내역서!$A$6:$A$65,$A37,내역서!$L$6:$L$65))</f>
        <v/>
      </c>
      <c r="I37" s="28">
        <f>IF($B37="","",SUMIF(내역서!$A$6:$A$65,$A37,내역서!$N$6:$N$65))</f>
        <v/>
      </c>
    </row>
    <row r="38" ht="20" customHeight="1">
      <c r="A38" s="26" t="n"/>
      <c r="B38" s="27" t="n"/>
      <c r="C38" s="27" t="n"/>
      <c r="D38" s="26" t="n"/>
      <c r="E38" s="26" t="n"/>
      <c r="F38" s="28">
        <f>IF($B38="","",SUMIF(내역서!$A$6:$A$65,$A38,내역서!$H$6:$H$65))</f>
        <v/>
      </c>
      <c r="G38" s="28">
        <f>IF($B38="","",SUMIF(내역서!$A$6:$A$65,$A38,내역서!$J$6:$J$65))</f>
        <v/>
      </c>
      <c r="H38" s="28">
        <f>IF($B38="","",SUMIF(내역서!$A$6:$A$65,$A38,내역서!$L$6:$L$65))</f>
        <v/>
      </c>
      <c r="I38" s="28">
        <f>IF($B38="","",SUMIF(내역서!$A$6:$A$65,$A38,내역서!$N$6:$N$65))</f>
        <v/>
      </c>
    </row>
    <row r="39" ht="20" customHeight="1">
      <c r="A39" s="26" t="n"/>
      <c r="B39" s="27" t="n"/>
      <c r="C39" s="27" t="n"/>
      <c r="D39" s="26" t="n"/>
      <c r="E39" s="26" t="n"/>
      <c r="F39" s="28">
        <f>IF($B39="","",SUMIF(내역서!$A$6:$A$65,$A39,내역서!$H$6:$H$65))</f>
        <v/>
      </c>
      <c r="G39" s="28">
        <f>IF($B39="","",SUMIF(내역서!$A$6:$A$65,$A39,내역서!$J$6:$J$65))</f>
        <v/>
      </c>
      <c r="H39" s="28">
        <f>IF($B39="","",SUMIF(내역서!$A$6:$A$65,$A39,내역서!$L$6:$L$65))</f>
        <v/>
      </c>
      <c r="I39" s="28">
        <f>IF($B39="","",SUMIF(내역서!$A$6:$A$65,$A39,내역서!$N$6:$N$65))</f>
        <v/>
      </c>
    </row>
    <row r="40" ht="20" customHeight="1">
      <c r="A40" s="26" t="n"/>
      <c r="B40" s="27" t="n"/>
      <c r="C40" s="27" t="n"/>
      <c r="D40" s="26" t="n"/>
      <c r="E40" s="26" t="n"/>
      <c r="F40" s="28">
        <f>IF($B40="","",SUMIF(내역서!$A$6:$A$65,$A40,내역서!$H$6:$H$65))</f>
        <v/>
      </c>
      <c r="G40" s="28">
        <f>IF($B40="","",SUMIF(내역서!$A$6:$A$65,$A40,내역서!$J$6:$J$65))</f>
        <v/>
      </c>
      <c r="H40" s="28">
        <f>IF($B40="","",SUMIF(내역서!$A$6:$A$65,$A40,내역서!$L$6:$L$65))</f>
        <v/>
      </c>
      <c r="I40" s="28">
        <f>IF($B40="","",SUMIF(내역서!$A$6:$A$65,$A40,내역서!$N$6:$N$65))</f>
        <v/>
      </c>
    </row>
    <row r="41" ht="20" customHeight="1">
      <c r="A41" s="26" t="n"/>
      <c r="B41" s="27" t="n"/>
      <c r="C41" s="27" t="n"/>
      <c r="D41" s="26" t="n"/>
      <c r="E41" s="26" t="n"/>
      <c r="F41" s="28">
        <f>IF($B41="","",SUMIF(내역서!$A$6:$A$65,$A41,내역서!$H$6:$H$65))</f>
        <v/>
      </c>
      <c r="G41" s="28">
        <f>IF($B41="","",SUMIF(내역서!$A$6:$A$65,$A41,내역서!$J$6:$J$65))</f>
        <v/>
      </c>
      <c r="H41" s="28">
        <f>IF($B41="","",SUMIF(내역서!$A$6:$A$65,$A41,내역서!$L$6:$L$65))</f>
        <v/>
      </c>
      <c r="I41" s="28">
        <f>IF($B41="","",SUMIF(내역서!$A$6:$A$65,$A41,내역서!$N$6:$N$65))</f>
        <v/>
      </c>
    </row>
    <row r="42" ht="20" customHeight="1">
      <c r="A42" s="26" t="n"/>
      <c r="B42" s="27" t="n"/>
      <c r="C42" s="27" t="n"/>
      <c r="D42" s="26" t="n"/>
      <c r="E42" s="26" t="n"/>
      <c r="F42" s="28">
        <f>IF($B42="","",SUMIF(내역서!$A$6:$A$65,$A42,내역서!$H$6:$H$65))</f>
        <v/>
      </c>
      <c r="G42" s="28">
        <f>IF($B42="","",SUMIF(내역서!$A$6:$A$65,$A42,내역서!$J$6:$J$65))</f>
        <v/>
      </c>
      <c r="H42" s="28">
        <f>IF($B42="","",SUMIF(내역서!$A$6:$A$65,$A42,내역서!$L$6:$L$65))</f>
        <v/>
      </c>
      <c r="I42" s="28">
        <f>IF($B42="","",SUMIF(내역서!$A$6:$A$65,$A42,내역서!$N$6:$N$65))</f>
        <v/>
      </c>
    </row>
    <row r="43" ht="20" customHeight="1">
      <c r="A43" s="26" t="n"/>
      <c r="B43" s="27" t="n"/>
      <c r="C43" s="27" t="n"/>
      <c r="D43" s="26" t="n"/>
      <c r="E43" s="26" t="n"/>
      <c r="F43" s="28">
        <f>IF($B43="","",SUMIF(내역서!$A$6:$A$65,$A43,내역서!$H$6:$H$65))</f>
        <v/>
      </c>
      <c r="G43" s="28">
        <f>IF($B43="","",SUMIF(내역서!$A$6:$A$65,$A43,내역서!$J$6:$J$65))</f>
        <v/>
      </c>
      <c r="H43" s="28">
        <f>IF($B43="","",SUMIF(내역서!$A$6:$A$65,$A43,내역서!$L$6:$L$65))</f>
        <v/>
      </c>
      <c r="I43" s="28">
        <f>IF($B43="","",SUMIF(내역서!$A$6:$A$65,$A43,내역서!$N$6:$N$65))</f>
        <v/>
      </c>
    </row>
    <row r="44" ht="20" customHeight="1">
      <c r="A44" s="26" t="n"/>
      <c r="B44" s="27" t="n"/>
      <c r="C44" s="27" t="n"/>
      <c r="D44" s="26" t="n"/>
      <c r="E44" s="26" t="n"/>
      <c r="F44" s="28">
        <f>IF($B44="","",SUMIF(내역서!$A$6:$A$65,$A44,내역서!$H$6:$H$65))</f>
        <v/>
      </c>
      <c r="G44" s="28">
        <f>IF($B44="","",SUMIF(내역서!$A$6:$A$65,$A44,내역서!$J$6:$J$65))</f>
        <v/>
      </c>
      <c r="H44" s="28">
        <f>IF($B44="","",SUMIF(내역서!$A$6:$A$65,$A44,내역서!$L$6:$L$65))</f>
        <v/>
      </c>
      <c r="I44" s="28">
        <f>IF($B44="","",SUMIF(내역서!$A$6:$A$65,$A44,내역서!$N$6:$N$65))</f>
        <v/>
      </c>
    </row>
    <row r="45" ht="20" customHeight="1">
      <c r="A45" s="26" t="n"/>
      <c r="B45" s="27" t="n"/>
      <c r="C45" s="27" t="n"/>
      <c r="D45" s="26" t="n"/>
      <c r="E45" s="26" t="n"/>
      <c r="F45" s="28">
        <f>IF($B45="","",SUMIF(내역서!$A$6:$A$65,$A45,내역서!$H$6:$H$65))</f>
        <v/>
      </c>
      <c r="G45" s="28">
        <f>IF($B45="","",SUMIF(내역서!$A$6:$A$65,$A45,내역서!$J$6:$J$65))</f>
        <v/>
      </c>
      <c r="H45" s="28">
        <f>IF($B45="","",SUMIF(내역서!$A$6:$A$65,$A45,내역서!$L$6:$L$65))</f>
        <v/>
      </c>
      <c r="I45" s="28">
        <f>IF($B45="","",SUMIF(내역서!$A$6:$A$65,$A45,내역서!$N$6:$N$65))</f>
        <v/>
      </c>
    </row>
    <row r="46" ht="20" customHeight="1">
      <c r="A46" s="26" t="n"/>
      <c r="B46" s="27" t="n"/>
      <c r="C46" s="27" t="n"/>
      <c r="D46" s="26" t="n"/>
      <c r="E46" s="26" t="n"/>
      <c r="F46" s="28">
        <f>IF($B46="","",SUMIF(내역서!$A$6:$A$65,$A46,내역서!$H$6:$H$65))</f>
        <v/>
      </c>
      <c r="G46" s="28">
        <f>IF($B46="","",SUMIF(내역서!$A$6:$A$65,$A46,내역서!$J$6:$J$65))</f>
        <v/>
      </c>
      <c r="H46" s="28">
        <f>IF($B46="","",SUMIF(내역서!$A$6:$A$65,$A46,내역서!$L$6:$L$65))</f>
        <v/>
      </c>
      <c r="I46" s="28">
        <f>IF($B46="","",SUMIF(내역서!$A$6:$A$65,$A46,내역서!$N$6:$N$65))</f>
        <v/>
      </c>
    </row>
    <row r="48">
      <c r="A48" s="5" t="inlineStr">
        <is>
          <t>※ 공종코드를 내역서의 공종코드와 같게 적으면 그 공종의 금액이 자동으로 모입니다.</t>
        </is>
      </c>
    </row>
    <row r="49">
      <c r="A49" s="5" t="inlineStr">
        <is>
          <t>※ 합계 줄(순공사비)이 원가계산서로 올라갑니다.</t>
        </is>
      </c>
    </row>
  </sheetData>
  <mergeCells count="5">
    <mergeCell ref="A2:I2"/>
    <mergeCell ref="A49:I49"/>
    <mergeCell ref="A1:I1"/>
    <mergeCell ref="A3:I3"/>
    <mergeCell ref="A48:I48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7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0" customWidth="1" min="1" max="1"/>
    <col width="26" customWidth="1" min="2" max="2"/>
    <col width="18" customWidth="1" min="3" max="3"/>
    <col width="7" customWidth="1" min="4" max="4"/>
    <col width="9" customWidth="1" min="5" max="5"/>
    <col width="9" customWidth="1" min="6" max="6"/>
    <col width="12" customWidth="1" min="7" max="7"/>
    <col width="14" customWidth="1" min="8" max="8"/>
    <col width="11" customWidth="1" min="9" max="9"/>
    <col width="13" customWidth="1" min="10" max="10"/>
    <col width="11" customWidth="1" min="11" max="11"/>
    <col width="13" customWidth="1" min="12" max="12"/>
    <col width="11" customWidth="1" min="13" max="13"/>
    <col width="13" customWidth="1" min="14" max="14"/>
    <col width="14" customWidth="1" min="15" max="15"/>
  </cols>
  <sheetData>
    <row r="1" ht="18" customHeight="1">
      <c r="A1" s="6" t="inlineStr">
        <is>
          <t xml:space="preserve">  K-건설맵  |  k-conmap.com   무료 건설 서식</t>
        </is>
      </c>
    </row>
    <row r="2" ht="32" customHeight="1">
      <c r="A2" s="7" t="inlineStr">
        <is>
          <t>내        역        서</t>
        </is>
      </c>
    </row>
    <row r="3">
      <c r="A3" s="8" t="inlineStr">
        <is>
          <t>수량과 단가를 넣으면 금액이 자동으로 계산됩니다 · 단가는 일위대가 호표로도 끌어올 수 있습니다</t>
        </is>
      </c>
    </row>
    <row r="5" ht="26" customHeight="1">
      <c r="A5" s="14" t="inlineStr">
        <is>
          <t>공종코드</t>
        </is>
      </c>
      <c r="B5" s="14" t="inlineStr">
        <is>
          <t>품        명</t>
        </is>
      </c>
      <c r="C5" s="14" t="inlineStr">
        <is>
          <t>규        격</t>
        </is>
      </c>
      <c r="D5" s="14" t="inlineStr">
        <is>
          <t>단위</t>
        </is>
      </c>
      <c r="E5" s="14" t="inlineStr">
        <is>
          <t>수량</t>
        </is>
      </c>
      <c r="F5" s="14" t="inlineStr">
        <is>
          <t>일위대가
호표</t>
        </is>
      </c>
      <c r="G5" s="14" t="inlineStr">
        <is>
          <t>합계
단가</t>
        </is>
      </c>
      <c r="H5" s="14" t="inlineStr">
        <is>
          <t>합계
금액</t>
        </is>
      </c>
      <c r="I5" s="14" t="inlineStr">
        <is>
          <t>노무비
단가</t>
        </is>
      </c>
      <c r="J5" s="14" t="inlineStr">
        <is>
          <t>노무비
금액</t>
        </is>
      </c>
      <c r="K5" s="14" t="inlineStr">
        <is>
          <t>재료비
단가</t>
        </is>
      </c>
      <c r="L5" s="14" t="inlineStr">
        <is>
          <t>재료비
금액</t>
        </is>
      </c>
      <c r="M5" s="14" t="inlineStr">
        <is>
          <t>경비
단가</t>
        </is>
      </c>
      <c r="N5" s="14" t="inlineStr">
        <is>
          <t>경비
금액</t>
        </is>
      </c>
      <c r="O5" s="14" t="inlineStr">
        <is>
          <t>비고</t>
        </is>
      </c>
    </row>
    <row r="6" ht="20" customHeight="1">
      <c r="A6" s="26" t="n"/>
      <c r="B6" s="27" t="n"/>
      <c r="C6" s="27" t="n"/>
      <c r="D6" s="26" t="n"/>
      <c r="E6" s="29" t="n"/>
      <c r="F6" s="26" t="n"/>
      <c r="G6" s="28">
        <f>IF(COUNT(I6,K6,M6)=0,"",N(I6)+N(K6)+N(M6))</f>
        <v/>
      </c>
      <c r="H6" s="28">
        <f>IF(OR($E6="",G6=""),"",ROUND($E6*G6,0))</f>
        <v/>
      </c>
      <c r="I6" s="28">
        <f>IF($F6="","",IFERROR(VLOOKUP($F6,일위대가총괄표!$A$6:$G$65,5,FALSE),""))</f>
        <v/>
      </c>
      <c r="J6" s="28">
        <f>IF(OR($E6="",I6=""),"",ROUND($E6*I6,0))</f>
        <v/>
      </c>
      <c r="K6" s="28">
        <f>IF($F6="","",IFERROR(VLOOKUP($F6,일위대가총괄표!$A$6:$G$65,6,FALSE),""))</f>
        <v/>
      </c>
      <c r="L6" s="28">
        <f>IF(OR($E6="",K6=""),"",ROUND($E6*K6,0))</f>
        <v/>
      </c>
      <c r="M6" s="28">
        <f>IF($F6="","",IFERROR(VLOOKUP($F6,일위대가총괄표!$A$6:$G$65,7,FALSE),""))</f>
        <v/>
      </c>
      <c r="N6" s="28">
        <f>IF(OR($E6="",M6=""),"",ROUND($E6*M6,0))</f>
        <v/>
      </c>
      <c r="O6" s="26" t="n"/>
    </row>
    <row r="7" ht="20" customHeight="1">
      <c r="A7" s="26" t="n"/>
      <c r="B7" s="27" t="n"/>
      <c r="C7" s="27" t="n"/>
      <c r="D7" s="26" t="n"/>
      <c r="E7" s="29" t="n"/>
      <c r="F7" s="26" t="n"/>
      <c r="G7" s="28">
        <f>IF(COUNT(I7,K7,M7)=0,"",N(I7)+N(K7)+N(M7))</f>
        <v/>
      </c>
      <c r="H7" s="28">
        <f>IF(OR($E7="",G7=""),"",ROUND($E7*G7,0))</f>
        <v/>
      </c>
      <c r="I7" s="28">
        <f>IF($F7="","",IFERROR(VLOOKUP($F7,일위대가총괄표!$A$6:$G$65,5,FALSE),""))</f>
        <v/>
      </c>
      <c r="J7" s="28">
        <f>IF(OR($E7="",I7=""),"",ROUND($E7*I7,0))</f>
        <v/>
      </c>
      <c r="K7" s="28">
        <f>IF($F7="","",IFERROR(VLOOKUP($F7,일위대가총괄표!$A$6:$G$65,6,FALSE),""))</f>
        <v/>
      </c>
      <c r="L7" s="28">
        <f>IF(OR($E7="",K7=""),"",ROUND($E7*K7,0))</f>
        <v/>
      </c>
      <c r="M7" s="28">
        <f>IF($F7="","",IFERROR(VLOOKUP($F7,일위대가총괄표!$A$6:$G$65,7,FALSE),""))</f>
        <v/>
      </c>
      <c r="N7" s="28">
        <f>IF(OR($E7="",M7=""),"",ROUND($E7*M7,0))</f>
        <v/>
      </c>
      <c r="O7" s="26" t="n"/>
    </row>
    <row r="8" ht="20" customHeight="1">
      <c r="A8" s="26" t="n"/>
      <c r="B8" s="27" t="n"/>
      <c r="C8" s="27" t="n"/>
      <c r="D8" s="26" t="n"/>
      <c r="E8" s="29" t="n"/>
      <c r="F8" s="26" t="n"/>
      <c r="G8" s="28">
        <f>IF(COUNT(I8,K8,M8)=0,"",N(I8)+N(K8)+N(M8))</f>
        <v/>
      </c>
      <c r="H8" s="28">
        <f>IF(OR($E8="",G8=""),"",ROUND($E8*G8,0))</f>
        <v/>
      </c>
      <c r="I8" s="28">
        <f>IF($F8="","",IFERROR(VLOOKUP($F8,일위대가총괄표!$A$6:$G$65,5,FALSE),""))</f>
        <v/>
      </c>
      <c r="J8" s="28">
        <f>IF(OR($E8="",I8=""),"",ROUND($E8*I8,0))</f>
        <v/>
      </c>
      <c r="K8" s="28">
        <f>IF($F8="","",IFERROR(VLOOKUP($F8,일위대가총괄표!$A$6:$G$65,6,FALSE),""))</f>
        <v/>
      </c>
      <c r="L8" s="28">
        <f>IF(OR($E8="",K8=""),"",ROUND($E8*K8,0))</f>
        <v/>
      </c>
      <c r="M8" s="28">
        <f>IF($F8="","",IFERROR(VLOOKUP($F8,일위대가총괄표!$A$6:$G$65,7,FALSE),""))</f>
        <v/>
      </c>
      <c r="N8" s="28">
        <f>IF(OR($E8="",M8=""),"",ROUND($E8*M8,0))</f>
        <v/>
      </c>
      <c r="O8" s="26" t="n"/>
    </row>
    <row r="9" ht="20" customHeight="1">
      <c r="A9" s="26" t="n"/>
      <c r="B9" s="27" t="n"/>
      <c r="C9" s="27" t="n"/>
      <c r="D9" s="26" t="n"/>
      <c r="E9" s="29" t="n"/>
      <c r="F9" s="26" t="n"/>
      <c r="G9" s="28">
        <f>IF(COUNT(I9,K9,M9)=0,"",N(I9)+N(K9)+N(M9))</f>
        <v/>
      </c>
      <c r="H9" s="28">
        <f>IF(OR($E9="",G9=""),"",ROUND($E9*G9,0))</f>
        <v/>
      </c>
      <c r="I9" s="28">
        <f>IF($F9="","",IFERROR(VLOOKUP($F9,일위대가총괄표!$A$6:$G$65,5,FALSE),""))</f>
        <v/>
      </c>
      <c r="J9" s="28">
        <f>IF(OR($E9="",I9=""),"",ROUND($E9*I9,0))</f>
        <v/>
      </c>
      <c r="K9" s="28">
        <f>IF($F9="","",IFERROR(VLOOKUP($F9,일위대가총괄표!$A$6:$G$65,6,FALSE),""))</f>
        <v/>
      </c>
      <c r="L9" s="28">
        <f>IF(OR($E9="",K9=""),"",ROUND($E9*K9,0))</f>
        <v/>
      </c>
      <c r="M9" s="28">
        <f>IF($F9="","",IFERROR(VLOOKUP($F9,일위대가총괄표!$A$6:$G$65,7,FALSE),""))</f>
        <v/>
      </c>
      <c r="N9" s="28">
        <f>IF(OR($E9="",M9=""),"",ROUND($E9*M9,0))</f>
        <v/>
      </c>
      <c r="O9" s="26" t="n"/>
    </row>
    <row r="10" ht="20" customHeight="1">
      <c r="A10" s="26" t="n"/>
      <c r="B10" s="27" t="n"/>
      <c r="C10" s="27" t="n"/>
      <c r="D10" s="26" t="n"/>
      <c r="E10" s="29" t="n"/>
      <c r="F10" s="26" t="n"/>
      <c r="G10" s="28">
        <f>IF(COUNT(I10,K10,M10)=0,"",N(I10)+N(K10)+N(M10))</f>
        <v/>
      </c>
      <c r="H10" s="28">
        <f>IF(OR($E10="",G10=""),"",ROUND($E10*G10,0))</f>
        <v/>
      </c>
      <c r="I10" s="28">
        <f>IF($F10="","",IFERROR(VLOOKUP($F10,일위대가총괄표!$A$6:$G$65,5,FALSE),""))</f>
        <v/>
      </c>
      <c r="J10" s="28">
        <f>IF(OR($E10="",I10=""),"",ROUND($E10*I10,0))</f>
        <v/>
      </c>
      <c r="K10" s="28">
        <f>IF($F10="","",IFERROR(VLOOKUP($F10,일위대가총괄표!$A$6:$G$65,6,FALSE),""))</f>
        <v/>
      </c>
      <c r="L10" s="28">
        <f>IF(OR($E10="",K10=""),"",ROUND($E10*K10,0))</f>
        <v/>
      </c>
      <c r="M10" s="28">
        <f>IF($F10="","",IFERROR(VLOOKUP($F10,일위대가총괄표!$A$6:$G$65,7,FALSE),""))</f>
        <v/>
      </c>
      <c r="N10" s="28">
        <f>IF(OR($E10="",M10=""),"",ROUND($E10*M10,0))</f>
        <v/>
      </c>
      <c r="O10" s="26" t="n"/>
    </row>
    <row r="11" ht="20" customHeight="1">
      <c r="A11" s="26" t="n"/>
      <c r="B11" s="27" t="n"/>
      <c r="C11" s="27" t="n"/>
      <c r="D11" s="26" t="n"/>
      <c r="E11" s="29" t="n"/>
      <c r="F11" s="26" t="n"/>
      <c r="G11" s="28">
        <f>IF(COUNT(I11,K11,M11)=0,"",N(I11)+N(K11)+N(M11))</f>
        <v/>
      </c>
      <c r="H11" s="28">
        <f>IF(OR($E11="",G11=""),"",ROUND($E11*G11,0))</f>
        <v/>
      </c>
      <c r="I11" s="28">
        <f>IF($F11="","",IFERROR(VLOOKUP($F11,일위대가총괄표!$A$6:$G$65,5,FALSE),""))</f>
        <v/>
      </c>
      <c r="J11" s="28">
        <f>IF(OR($E11="",I11=""),"",ROUND($E11*I11,0))</f>
        <v/>
      </c>
      <c r="K11" s="28">
        <f>IF($F11="","",IFERROR(VLOOKUP($F11,일위대가총괄표!$A$6:$G$65,6,FALSE),""))</f>
        <v/>
      </c>
      <c r="L11" s="28">
        <f>IF(OR($E11="",K11=""),"",ROUND($E11*K11,0))</f>
        <v/>
      </c>
      <c r="M11" s="28">
        <f>IF($F11="","",IFERROR(VLOOKUP($F11,일위대가총괄표!$A$6:$G$65,7,FALSE),""))</f>
        <v/>
      </c>
      <c r="N11" s="28">
        <f>IF(OR($E11="",M11=""),"",ROUND($E11*M11,0))</f>
        <v/>
      </c>
      <c r="O11" s="26" t="n"/>
    </row>
    <row r="12" ht="20" customHeight="1">
      <c r="A12" s="26" t="n"/>
      <c r="B12" s="27" t="n"/>
      <c r="C12" s="27" t="n"/>
      <c r="D12" s="26" t="n"/>
      <c r="E12" s="29" t="n"/>
      <c r="F12" s="26" t="n"/>
      <c r="G12" s="28">
        <f>IF(COUNT(I12,K12,M12)=0,"",N(I12)+N(K12)+N(M12))</f>
        <v/>
      </c>
      <c r="H12" s="28">
        <f>IF(OR($E12="",G12=""),"",ROUND($E12*G12,0))</f>
        <v/>
      </c>
      <c r="I12" s="28">
        <f>IF($F12="","",IFERROR(VLOOKUP($F12,일위대가총괄표!$A$6:$G$65,5,FALSE),""))</f>
        <v/>
      </c>
      <c r="J12" s="28">
        <f>IF(OR($E12="",I12=""),"",ROUND($E12*I12,0))</f>
        <v/>
      </c>
      <c r="K12" s="28">
        <f>IF($F12="","",IFERROR(VLOOKUP($F12,일위대가총괄표!$A$6:$G$65,6,FALSE),""))</f>
        <v/>
      </c>
      <c r="L12" s="28">
        <f>IF(OR($E12="",K12=""),"",ROUND($E12*K12,0))</f>
        <v/>
      </c>
      <c r="M12" s="28">
        <f>IF($F12="","",IFERROR(VLOOKUP($F12,일위대가총괄표!$A$6:$G$65,7,FALSE),""))</f>
        <v/>
      </c>
      <c r="N12" s="28">
        <f>IF(OR($E12="",M12=""),"",ROUND($E12*M12,0))</f>
        <v/>
      </c>
      <c r="O12" s="26" t="n"/>
    </row>
    <row r="13" ht="20" customHeight="1">
      <c r="A13" s="26" t="n"/>
      <c r="B13" s="27" t="n"/>
      <c r="C13" s="27" t="n"/>
      <c r="D13" s="26" t="n"/>
      <c r="E13" s="29" t="n"/>
      <c r="F13" s="26" t="n"/>
      <c r="G13" s="28">
        <f>IF(COUNT(I13,K13,M13)=0,"",N(I13)+N(K13)+N(M13))</f>
        <v/>
      </c>
      <c r="H13" s="28">
        <f>IF(OR($E13="",G13=""),"",ROUND($E13*G13,0))</f>
        <v/>
      </c>
      <c r="I13" s="28">
        <f>IF($F13="","",IFERROR(VLOOKUP($F13,일위대가총괄표!$A$6:$G$65,5,FALSE),""))</f>
        <v/>
      </c>
      <c r="J13" s="28">
        <f>IF(OR($E13="",I13=""),"",ROUND($E13*I13,0))</f>
        <v/>
      </c>
      <c r="K13" s="28">
        <f>IF($F13="","",IFERROR(VLOOKUP($F13,일위대가총괄표!$A$6:$G$65,6,FALSE),""))</f>
        <v/>
      </c>
      <c r="L13" s="28">
        <f>IF(OR($E13="",K13=""),"",ROUND($E13*K13,0))</f>
        <v/>
      </c>
      <c r="M13" s="28">
        <f>IF($F13="","",IFERROR(VLOOKUP($F13,일위대가총괄표!$A$6:$G$65,7,FALSE),""))</f>
        <v/>
      </c>
      <c r="N13" s="28">
        <f>IF(OR($E13="",M13=""),"",ROUND($E13*M13,0))</f>
        <v/>
      </c>
      <c r="O13" s="26" t="n"/>
    </row>
    <row r="14" ht="20" customHeight="1">
      <c r="A14" s="26" t="n"/>
      <c r="B14" s="27" t="n"/>
      <c r="C14" s="27" t="n"/>
      <c r="D14" s="26" t="n"/>
      <c r="E14" s="29" t="n"/>
      <c r="F14" s="26" t="n"/>
      <c r="G14" s="28">
        <f>IF(COUNT(I14,K14,M14)=0,"",N(I14)+N(K14)+N(M14))</f>
        <v/>
      </c>
      <c r="H14" s="28">
        <f>IF(OR($E14="",G14=""),"",ROUND($E14*G14,0))</f>
        <v/>
      </c>
      <c r="I14" s="28">
        <f>IF($F14="","",IFERROR(VLOOKUP($F14,일위대가총괄표!$A$6:$G$65,5,FALSE),""))</f>
        <v/>
      </c>
      <c r="J14" s="28">
        <f>IF(OR($E14="",I14=""),"",ROUND($E14*I14,0))</f>
        <v/>
      </c>
      <c r="K14" s="28">
        <f>IF($F14="","",IFERROR(VLOOKUP($F14,일위대가총괄표!$A$6:$G$65,6,FALSE),""))</f>
        <v/>
      </c>
      <c r="L14" s="28">
        <f>IF(OR($E14="",K14=""),"",ROUND($E14*K14,0))</f>
        <v/>
      </c>
      <c r="M14" s="28">
        <f>IF($F14="","",IFERROR(VLOOKUP($F14,일위대가총괄표!$A$6:$G$65,7,FALSE),""))</f>
        <v/>
      </c>
      <c r="N14" s="28">
        <f>IF(OR($E14="",M14=""),"",ROUND($E14*M14,0))</f>
        <v/>
      </c>
      <c r="O14" s="26" t="n"/>
    </row>
    <row r="15" ht="20" customHeight="1">
      <c r="A15" s="26" t="n"/>
      <c r="B15" s="27" t="n"/>
      <c r="C15" s="27" t="n"/>
      <c r="D15" s="26" t="n"/>
      <c r="E15" s="29" t="n"/>
      <c r="F15" s="26" t="n"/>
      <c r="G15" s="28">
        <f>IF(COUNT(I15,K15,M15)=0,"",N(I15)+N(K15)+N(M15))</f>
        <v/>
      </c>
      <c r="H15" s="28">
        <f>IF(OR($E15="",G15=""),"",ROUND($E15*G15,0))</f>
        <v/>
      </c>
      <c r="I15" s="28">
        <f>IF($F15="","",IFERROR(VLOOKUP($F15,일위대가총괄표!$A$6:$G$65,5,FALSE),""))</f>
        <v/>
      </c>
      <c r="J15" s="28">
        <f>IF(OR($E15="",I15=""),"",ROUND($E15*I15,0))</f>
        <v/>
      </c>
      <c r="K15" s="28">
        <f>IF($F15="","",IFERROR(VLOOKUP($F15,일위대가총괄표!$A$6:$G$65,6,FALSE),""))</f>
        <v/>
      </c>
      <c r="L15" s="28">
        <f>IF(OR($E15="",K15=""),"",ROUND($E15*K15,0))</f>
        <v/>
      </c>
      <c r="M15" s="28">
        <f>IF($F15="","",IFERROR(VLOOKUP($F15,일위대가총괄표!$A$6:$G$65,7,FALSE),""))</f>
        <v/>
      </c>
      <c r="N15" s="28">
        <f>IF(OR($E15="",M15=""),"",ROUND($E15*M15,0))</f>
        <v/>
      </c>
      <c r="O15" s="26" t="n"/>
    </row>
    <row r="16" ht="20" customHeight="1">
      <c r="A16" s="26" t="n"/>
      <c r="B16" s="27" t="n"/>
      <c r="C16" s="27" t="n"/>
      <c r="D16" s="26" t="n"/>
      <c r="E16" s="29" t="n"/>
      <c r="F16" s="26" t="n"/>
      <c r="G16" s="28">
        <f>IF(COUNT(I16,K16,M16)=0,"",N(I16)+N(K16)+N(M16))</f>
        <v/>
      </c>
      <c r="H16" s="28">
        <f>IF(OR($E16="",G16=""),"",ROUND($E16*G16,0))</f>
        <v/>
      </c>
      <c r="I16" s="28">
        <f>IF($F16="","",IFERROR(VLOOKUP($F16,일위대가총괄표!$A$6:$G$65,5,FALSE),""))</f>
        <v/>
      </c>
      <c r="J16" s="28">
        <f>IF(OR($E16="",I16=""),"",ROUND($E16*I16,0))</f>
        <v/>
      </c>
      <c r="K16" s="28">
        <f>IF($F16="","",IFERROR(VLOOKUP($F16,일위대가총괄표!$A$6:$G$65,6,FALSE),""))</f>
        <v/>
      </c>
      <c r="L16" s="28">
        <f>IF(OR($E16="",K16=""),"",ROUND($E16*K16,0))</f>
        <v/>
      </c>
      <c r="M16" s="28">
        <f>IF($F16="","",IFERROR(VLOOKUP($F16,일위대가총괄표!$A$6:$G$65,7,FALSE),""))</f>
        <v/>
      </c>
      <c r="N16" s="28">
        <f>IF(OR($E16="",M16=""),"",ROUND($E16*M16,0))</f>
        <v/>
      </c>
      <c r="O16" s="26" t="n"/>
    </row>
    <row r="17" ht="20" customHeight="1">
      <c r="A17" s="26" t="n"/>
      <c r="B17" s="27" t="n"/>
      <c r="C17" s="27" t="n"/>
      <c r="D17" s="26" t="n"/>
      <c r="E17" s="29" t="n"/>
      <c r="F17" s="26" t="n"/>
      <c r="G17" s="28">
        <f>IF(COUNT(I17,K17,M17)=0,"",N(I17)+N(K17)+N(M17))</f>
        <v/>
      </c>
      <c r="H17" s="28">
        <f>IF(OR($E17="",G17=""),"",ROUND($E17*G17,0))</f>
        <v/>
      </c>
      <c r="I17" s="28">
        <f>IF($F17="","",IFERROR(VLOOKUP($F17,일위대가총괄표!$A$6:$G$65,5,FALSE),""))</f>
        <v/>
      </c>
      <c r="J17" s="28">
        <f>IF(OR($E17="",I17=""),"",ROUND($E17*I17,0))</f>
        <v/>
      </c>
      <c r="K17" s="28">
        <f>IF($F17="","",IFERROR(VLOOKUP($F17,일위대가총괄표!$A$6:$G$65,6,FALSE),""))</f>
        <v/>
      </c>
      <c r="L17" s="28">
        <f>IF(OR($E17="",K17=""),"",ROUND($E17*K17,0))</f>
        <v/>
      </c>
      <c r="M17" s="28">
        <f>IF($F17="","",IFERROR(VLOOKUP($F17,일위대가총괄표!$A$6:$G$65,7,FALSE),""))</f>
        <v/>
      </c>
      <c r="N17" s="28">
        <f>IF(OR($E17="",M17=""),"",ROUND($E17*M17,0))</f>
        <v/>
      </c>
      <c r="O17" s="26" t="n"/>
    </row>
    <row r="18" ht="20" customHeight="1">
      <c r="A18" s="26" t="n"/>
      <c r="B18" s="27" t="n"/>
      <c r="C18" s="27" t="n"/>
      <c r="D18" s="26" t="n"/>
      <c r="E18" s="29" t="n"/>
      <c r="F18" s="26" t="n"/>
      <c r="G18" s="28">
        <f>IF(COUNT(I18,K18,M18)=0,"",N(I18)+N(K18)+N(M18))</f>
        <v/>
      </c>
      <c r="H18" s="28">
        <f>IF(OR($E18="",G18=""),"",ROUND($E18*G18,0))</f>
        <v/>
      </c>
      <c r="I18" s="28">
        <f>IF($F18="","",IFERROR(VLOOKUP($F18,일위대가총괄표!$A$6:$G$65,5,FALSE),""))</f>
        <v/>
      </c>
      <c r="J18" s="28">
        <f>IF(OR($E18="",I18=""),"",ROUND($E18*I18,0))</f>
        <v/>
      </c>
      <c r="K18" s="28">
        <f>IF($F18="","",IFERROR(VLOOKUP($F18,일위대가총괄표!$A$6:$G$65,6,FALSE),""))</f>
        <v/>
      </c>
      <c r="L18" s="28">
        <f>IF(OR($E18="",K18=""),"",ROUND($E18*K18,0))</f>
        <v/>
      </c>
      <c r="M18" s="28">
        <f>IF($F18="","",IFERROR(VLOOKUP($F18,일위대가총괄표!$A$6:$G$65,7,FALSE),""))</f>
        <v/>
      </c>
      <c r="N18" s="28">
        <f>IF(OR($E18="",M18=""),"",ROUND($E18*M18,0))</f>
        <v/>
      </c>
      <c r="O18" s="26" t="n"/>
    </row>
    <row r="19" ht="20" customHeight="1">
      <c r="A19" s="26" t="n"/>
      <c r="B19" s="27" t="n"/>
      <c r="C19" s="27" t="n"/>
      <c r="D19" s="26" t="n"/>
      <c r="E19" s="29" t="n"/>
      <c r="F19" s="26" t="n"/>
      <c r="G19" s="28">
        <f>IF(COUNT(I19,K19,M19)=0,"",N(I19)+N(K19)+N(M19))</f>
        <v/>
      </c>
      <c r="H19" s="28">
        <f>IF(OR($E19="",G19=""),"",ROUND($E19*G19,0))</f>
        <v/>
      </c>
      <c r="I19" s="28">
        <f>IF($F19="","",IFERROR(VLOOKUP($F19,일위대가총괄표!$A$6:$G$65,5,FALSE),""))</f>
        <v/>
      </c>
      <c r="J19" s="28">
        <f>IF(OR($E19="",I19=""),"",ROUND($E19*I19,0))</f>
        <v/>
      </c>
      <c r="K19" s="28">
        <f>IF($F19="","",IFERROR(VLOOKUP($F19,일위대가총괄표!$A$6:$G$65,6,FALSE),""))</f>
        <v/>
      </c>
      <c r="L19" s="28">
        <f>IF(OR($E19="",K19=""),"",ROUND($E19*K19,0))</f>
        <v/>
      </c>
      <c r="M19" s="28">
        <f>IF($F19="","",IFERROR(VLOOKUP($F19,일위대가총괄표!$A$6:$G$65,7,FALSE),""))</f>
        <v/>
      </c>
      <c r="N19" s="28">
        <f>IF(OR($E19="",M19=""),"",ROUND($E19*M19,0))</f>
        <v/>
      </c>
      <c r="O19" s="26" t="n"/>
    </row>
    <row r="20" ht="20" customHeight="1">
      <c r="A20" s="26" t="n"/>
      <c r="B20" s="27" t="n"/>
      <c r="C20" s="27" t="n"/>
      <c r="D20" s="26" t="n"/>
      <c r="E20" s="29" t="n"/>
      <c r="F20" s="26" t="n"/>
      <c r="G20" s="28">
        <f>IF(COUNT(I20,K20,M20)=0,"",N(I20)+N(K20)+N(M20))</f>
        <v/>
      </c>
      <c r="H20" s="28">
        <f>IF(OR($E20="",G20=""),"",ROUND($E20*G20,0))</f>
        <v/>
      </c>
      <c r="I20" s="28">
        <f>IF($F20="","",IFERROR(VLOOKUP($F20,일위대가총괄표!$A$6:$G$65,5,FALSE),""))</f>
        <v/>
      </c>
      <c r="J20" s="28">
        <f>IF(OR($E20="",I20=""),"",ROUND($E20*I20,0))</f>
        <v/>
      </c>
      <c r="K20" s="28">
        <f>IF($F20="","",IFERROR(VLOOKUP($F20,일위대가총괄표!$A$6:$G$65,6,FALSE),""))</f>
        <v/>
      </c>
      <c r="L20" s="28">
        <f>IF(OR($E20="",K20=""),"",ROUND($E20*K20,0))</f>
        <v/>
      </c>
      <c r="M20" s="28">
        <f>IF($F20="","",IFERROR(VLOOKUP($F20,일위대가총괄표!$A$6:$G$65,7,FALSE),""))</f>
        <v/>
      </c>
      <c r="N20" s="28">
        <f>IF(OR($E20="",M20=""),"",ROUND($E20*M20,0))</f>
        <v/>
      </c>
      <c r="O20" s="26" t="n"/>
    </row>
    <row r="21" ht="20" customHeight="1">
      <c r="A21" s="26" t="n"/>
      <c r="B21" s="27" t="n"/>
      <c r="C21" s="27" t="n"/>
      <c r="D21" s="26" t="n"/>
      <c r="E21" s="29" t="n"/>
      <c r="F21" s="26" t="n"/>
      <c r="G21" s="28">
        <f>IF(COUNT(I21,K21,M21)=0,"",N(I21)+N(K21)+N(M21))</f>
        <v/>
      </c>
      <c r="H21" s="28">
        <f>IF(OR($E21="",G21=""),"",ROUND($E21*G21,0))</f>
        <v/>
      </c>
      <c r="I21" s="28">
        <f>IF($F21="","",IFERROR(VLOOKUP($F21,일위대가총괄표!$A$6:$G$65,5,FALSE),""))</f>
        <v/>
      </c>
      <c r="J21" s="28">
        <f>IF(OR($E21="",I21=""),"",ROUND($E21*I21,0))</f>
        <v/>
      </c>
      <c r="K21" s="28">
        <f>IF($F21="","",IFERROR(VLOOKUP($F21,일위대가총괄표!$A$6:$G$65,6,FALSE),""))</f>
        <v/>
      </c>
      <c r="L21" s="28">
        <f>IF(OR($E21="",K21=""),"",ROUND($E21*K21,0))</f>
        <v/>
      </c>
      <c r="M21" s="28">
        <f>IF($F21="","",IFERROR(VLOOKUP($F21,일위대가총괄표!$A$6:$G$65,7,FALSE),""))</f>
        <v/>
      </c>
      <c r="N21" s="28">
        <f>IF(OR($E21="",M21=""),"",ROUND($E21*M21,0))</f>
        <v/>
      </c>
      <c r="O21" s="26" t="n"/>
    </row>
    <row r="22" ht="20" customHeight="1">
      <c r="A22" s="26" t="n"/>
      <c r="B22" s="27" t="n"/>
      <c r="C22" s="27" t="n"/>
      <c r="D22" s="26" t="n"/>
      <c r="E22" s="29" t="n"/>
      <c r="F22" s="26" t="n"/>
      <c r="G22" s="28">
        <f>IF(COUNT(I22,K22,M22)=0,"",N(I22)+N(K22)+N(M22))</f>
        <v/>
      </c>
      <c r="H22" s="28">
        <f>IF(OR($E22="",G22=""),"",ROUND($E22*G22,0))</f>
        <v/>
      </c>
      <c r="I22" s="28">
        <f>IF($F22="","",IFERROR(VLOOKUP($F22,일위대가총괄표!$A$6:$G$65,5,FALSE),""))</f>
        <v/>
      </c>
      <c r="J22" s="28">
        <f>IF(OR($E22="",I22=""),"",ROUND($E22*I22,0))</f>
        <v/>
      </c>
      <c r="K22" s="28">
        <f>IF($F22="","",IFERROR(VLOOKUP($F22,일위대가총괄표!$A$6:$G$65,6,FALSE),""))</f>
        <v/>
      </c>
      <c r="L22" s="28">
        <f>IF(OR($E22="",K22=""),"",ROUND($E22*K22,0))</f>
        <v/>
      </c>
      <c r="M22" s="28">
        <f>IF($F22="","",IFERROR(VLOOKUP($F22,일위대가총괄표!$A$6:$G$65,7,FALSE),""))</f>
        <v/>
      </c>
      <c r="N22" s="28">
        <f>IF(OR($E22="",M22=""),"",ROUND($E22*M22,0))</f>
        <v/>
      </c>
      <c r="O22" s="26" t="n"/>
    </row>
    <row r="23" ht="20" customHeight="1">
      <c r="A23" s="26" t="n"/>
      <c r="B23" s="27" t="n"/>
      <c r="C23" s="27" t="n"/>
      <c r="D23" s="26" t="n"/>
      <c r="E23" s="29" t="n"/>
      <c r="F23" s="26" t="n"/>
      <c r="G23" s="28">
        <f>IF(COUNT(I23,K23,M23)=0,"",N(I23)+N(K23)+N(M23))</f>
        <v/>
      </c>
      <c r="H23" s="28">
        <f>IF(OR($E23="",G23=""),"",ROUND($E23*G23,0))</f>
        <v/>
      </c>
      <c r="I23" s="28">
        <f>IF($F23="","",IFERROR(VLOOKUP($F23,일위대가총괄표!$A$6:$G$65,5,FALSE),""))</f>
        <v/>
      </c>
      <c r="J23" s="28">
        <f>IF(OR($E23="",I23=""),"",ROUND($E23*I23,0))</f>
        <v/>
      </c>
      <c r="K23" s="28">
        <f>IF($F23="","",IFERROR(VLOOKUP($F23,일위대가총괄표!$A$6:$G$65,6,FALSE),""))</f>
        <v/>
      </c>
      <c r="L23" s="28">
        <f>IF(OR($E23="",K23=""),"",ROUND($E23*K23,0))</f>
        <v/>
      </c>
      <c r="M23" s="28">
        <f>IF($F23="","",IFERROR(VLOOKUP($F23,일위대가총괄표!$A$6:$G$65,7,FALSE),""))</f>
        <v/>
      </c>
      <c r="N23" s="28">
        <f>IF(OR($E23="",M23=""),"",ROUND($E23*M23,0))</f>
        <v/>
      </c>
      <c r="O23" s="26" t="n"/>
    </row>
    <row r="24" ht="20" customHeight="1">
      <c r="A24" s="26" t="n"/>
      <c r="B24" s="27" t="n"/>
      <c r="C24" s="27" t="n"/>
      <c r="D24" s="26" t="n"/>
      <c r="E24" s="29" t="n"/>
      <c r="F24" s="26" t="n"/>
      <c r="G24" s="28">
        <f>IF(COUNT(I24,K24,M24)=0,"",N(I24)+N(K24)+N(M24))</f>
        <v/>
      </c>
      <c r="H24" s="28">
        <f>IF(OR($E24="",G24=""),"",ROUND($E24*G24,0))</f>
        <v/>
      </c>
      <c r="I24" s="28">
        <f>IF($F24="","",IFERROR(VLOOKUP($F24,일위대가총괄표!$A$6:$G$65,5,FALSE),""))</f>
        <v/>
      </c>
      <c r="J24" s="28">
        <f>IF(OR($E24="",I24=""),"",ROUND($E24*I24,0))</f>
        <v/>
      </c>
      <c r="K24" s="28">
        <f>IF($F24="","",IFERROR(VLOOKUP($F24,일위대가총괄표!$A$6:$G$65,6,FALSE),""))</f>
        <v/>
      </c>
      <c r="L24" s="28">
        <f>IF(OR($E24="",K24=""),"",ROUND($E24*K24,0))</f>
        <v/>
      </c>
      <c r="M24" s="28">
        <f>IF($F24="","",IFERROR(VLOOKUP($F24,일위대가총괄표!$A$6:$G$65,7,FALSE),""))</f>
        <v/>
      </c>
      <c r="N24" s="28">
        <f>IF(OR($E24="",M24=""),"",ROUND($E24*M24,0))</f>
        <v/>
      </c>
      <c r="O24" s="26" t="n"/>
    </row>
    <row r="25" ht="20" customHeight="1">
      <c r="A25" s="26" t="n"/>
      <c r="B25" s="27" t="n"/>
      <c r="C25" s="27" t="n"/>
      <c r="D25" s="26" t="n"/>
      <c r="E25" s="29" t="n"/>
      <c r="F25" s="26" t="n"/>
      <c r="G25" s="28">
        <f>IF(COUNT(I25,K25,M25)=0,"",N(I25)+N(K25)+N(M25))</f>
        <v/>
      </c>
      <c r="H25" s="28">
        <f>IF(OR($E25="",G25=""),"",ROUND($E25*G25,0))</f>
        <v/>
      </c>
      <c r="I25" s="28">
        <f>IF($F25="","",IFERROR(VLOOKUP($F25,일위대가총괄표!$A$6:$G$65,5,FALSE),""))</f>
        <v/>
      </c>
      <c r="J25" s="28">
        <f>IF(OR($E25="",I25=""),"",ROUND($E25*I25,0))</f>
        <v/>
      </c>
      <c r="K25" s="28">
        <f>IF($F25="","",IFERROR(VLOOKUP($F25,일위대가총괄표!$A$6:$G$65,6,FALSE),""))</f>
        <v/>
      </c>
      <c r="L25" s="28">
        <f>IF(OR($E25="",K25=""),"",ROUND($E25*K25,0))</f>
        <v/>
      </c>
      <c r="M25" s="28">
        <f>IF($F25="","",IFERROR(VLOOKUP($F25,일위대가총괄표!$A$6:$G$65,7,FALSE),""))</f>
        <v/>
      </c>
      <c r="N25" s="28">
        <f>IF(OR($E25="",M25=""),"",ROUND($E25*M25,0))</f>
        <v/>
      </c>
      <c r="O25" s="26" t="n"/>
    </row>
    <row r="26" ht="20" customHeight="1">
      <c r="A26" s="26" t="n"/>
      <c r="B26" s="27" t="n"/>
      <c r="C26" s="27" t="n"/>
      <c r="D26" s="26" t="n"/>
      <c r="E26" s="29" t="n"/>
      <c r="F26" s="26" t="n"/>
      <c r="G26" s="28">
        <f>IF(COUNT(I26,K26,M26)=0,"",N(I26)+N(K26)+N(M26))</f>
        <v/>
      </c>
      <c r="H26" s="28">
        <f>IF(OR($E26="",G26=""),"",ROUND($E26*G26,0))</f>
        <v/>
      </c>
      <c r="I26" s="28">
        <f>IF($F26="","",IFERROR(VLOOKUP($F26,일위대가총괄표!$A$6:$G$65,5,FALSE),""))</f>
        <v/>
      </c>
      <c r="J26" s="28">
        <f>IF(OR($E26="",I26=""),"",ROUND($E26*I26,0))</f>
        <v/>
      </c>
      <c r="K26" s="28">
        <f>IF($F26="","",IFERROR(VLOOKUP($F26,일위대가총괄표!$A$6:$G$65,6,FALSE),""))</f>
        <v/>
      </c>
      <c r="L26" s="28">
        <f>IF(OR($E26="",K26=""),"",ROUND($E26*K26,0))</f>
        <v/>
      </c>
      <c r="M26" s="28">
        <f>IF($F26="","",IFERROR(VLOOKUP($F26,일위대가총괄표!$A$6:$G$65,7,FALSE),""))</f>
        <v/>
      </c>
      <c r="N26" s="28">
        <f>IF(OR($E26="",M26=""),"",ROUND($E26*M26,0))</f>
        <v/>
      </c>
      <c r="O26" s="26" t="n"/>
    </row>
    <row r="27" ht="20" customHeight="1">
      <c r="A27" s="26" t="n"/>
      <c r="B27" s="27" t="n"/>
      <c r="C27" s="27" t="n"/>
      <c r="D27" s="26" t="n"/>
      <c r="E27" s="29" t="n"/>
      <c r="F27" s="26" t="n"/>
      <c r="G27" s="28">
        <f>IF(COUNT(I27,K27,M27)=0,"",N(I27)+N(K27)+N(M27))</f>
        <v/>
      </c>
      <c r="H27" s="28">
        <f>IF(OR($E27="",G27=""),"",ROUND($E27*G27,0))</f>
        <v/>
      </c>
      <c r="I27" s="28">
        <f>IF($F27="","",IFERROR(VLOOKUP($F27,일위대가총괄표!$A$6:$G$65,5,FALSE),""))</f>
        <v/>
      </c>
      <c r="J27" s="28">
        <f>IF(OR($E27="",I27=""),"",ROUND($E27*I27,0))</f>
        <v/>
      </c>
      <c r="K27" s="28">
        <f>IF($F27="","",IFERROR(VLOOKUP($F27,일위대가총괄표!$A$6:$G$65,6,FALSE),""))</f>
        <v/>
      </c>
      <c r="L27" s="28">
        <f>IF(OR($E27="",K27=""),"",ROUND($E27*K27,0))</f>
        <v/>
      </c>
      <c r="M27" s="28">
        <f>IF($F27="","",IFERROR(VLOOKUP($F27,일위대가총괄표!$A$6:$G$65,7,FALSE),""))</f>
        <v/>
      </c>
      <c r="N27" s="28">
        <f>IF(OR($E27="",M27=""),"",ROUND($E27*M27,0))</f>
        <v/>
      </c>
      <c r="O27" s="26" t="n"/>
    </row>
    <row r="28" ht="20" customHeight="1">
      <c r="A28" s="26" t="n"/>
      <c r="B28" s="27" t="n"/>
      <c r="C28" s="27" t="n"/>
      <c r="D28" s="26" t="n"/>
      <c r="E28" s="29" t="n"/>
      <c r="F28" s="26" t="n"/>
      <c r="G28" s="28">
        <f>IF(COUNT(I28,K28,M28)=0,"",N(I28)+N(K28)+N(M28))</f>
        <v/>
      </c>
      <c r="H28" s="28">
        <f>IF(OR($E28="",G28=""),"",ROUND($E28*G28,0))</f>
        <v/>
      </c>
      <c r="I28" s="28">
        <f>IF($F28="","",IFERROR(VLOOKUP($F28,일위대가총괄표!$A$6:$G$65,5,FALSE),""))</f>
        <v/>
      </c>
      <c r="J28" s="28">
        <f>IF(OR($E28="",I28=""),"",ROUND($E28*I28,0))</f>
        <v/>
      </c>
      <c r="K28" s="28">
        <f>IF($F28="","",IFERROR(VLOOKUP($F28,일위대가총괄표!$A$6:$G$65,6,FALSE),""))</f>
        <v/>
      </c>
      <c r="L28" s="28">
        <f>IF(OR($E28="",K28=""),"",ROUND($E28*K28,0))</f>
        <v/>
      </c>
      <c r="M28" s="28">
        <f>IF($F28="","",IFERROR(VLOOKUP($F28,일위대가총괄표!$A$6:$G$65,7,FALSE),""))</f>
        <v/>
      </c>
      <c r="N28" s="28">
        <f>IF(OR($E28="",M28=""),"",ROUND($E28*M28,0))</f>
        <v/>
      </c>
      <c r="O28" s="26" t="n"/>
    </row>
    <row r="29" ht="20" customHeight="1">
      <c r="A29" s="26" t="n"/>
      <c r="B29" s="27" t="n"/>
      <c r="C29" s="27" t="n"/>
      <c r="D29" s="26" t="n"/>
      <c r="E29" s="29" t="n"/>
      <c r="F29" s="26" t="n"/>
      <c r="G29" s="28">
        <f>IF(COUNT(I29,K29,M29)=0,"",N(I29)+N(K29)+N(M29))</f>
        <v/>
      </c>
      <c r="H29" s="28">
        <f>IF(OR($E29="",G29=""),"",ROUND($E29*G29,0))</f>
        <v/>
      </c>
      <c r="I29" s="28">
        <f>IF($F29="","",IFERROR(VLOOKUP($F29,일위대가총괄표!$A$6:$G$65,5,FALSE),""))</f>
        <v/>
      </c>
      <c r="J29" s="28">
        <f>IF(OR($E29="",I29=""),"",ROUND($E29*I29,0))</f>
        <v/>
      </c>
      <c r="K29" s="28">
        <f>IF($F29="","",IFERROR(VLOOKUP($F29,일위대가총괄표!$A$6:$G$65,6,FALSE),""))</f>
        <v/>
      </c>
      <c r="L29" s="28">
        <f>IF(OR($E29="",K29=""),"",ROUND($E29*K29,0))</f>
        <v/>
      </c>
      <c r="M29" s="28">
        <f>IF($F29="","",IFERROR(VLOOKUP($F29,일위대가총괄표!$A$6:$G$65,7,FALSE),""))</f>
        <v/>
      </c>
      <c r="N29" s="28">
        <f>IF(OR($E29="",M29=""),"",ROUND($E29*M29,0))</f>
        <v/>
      </c>
      <c r="O29" s="26" t="n"/>
    </row>
    <row r="30" ht="20" customHeight="1">
      <c r="A30" s="26" t="n"/>
      <c r="B30" s="27" t="n"/>
      <c r="C30" s="27" t="n"/>
      <c r="D30" s="26" t="n"/>
      <c r="E30" s="29" t="n"/>
      <c r="F30" s="26" t="n"/>
      <c r="G30" s="28">
        <f>IF(COUNT(I30,K30,M30)=0,"",N(I30)+N(K30)+N(M30))</f>
        <v/>
      </c>
      <c r="H30" s="28">
        <f>IF(OR($E30="",G30=""),"",ROUND($E30*G30,0))</f>
        <v/>
      </c>
      <c r="I30" s="28">
        <f>IF($F30="","",IFERROR(VLOOKUP($F30,일위대가총괄표!$A$6:$G$65,5,FALSE),""))</f>
        <v/>
      </c>
      <c r="J30" s="28">
        <f>IF(OR($E30="",I30=""),"",ROUND($E30*I30,0))</f>
        <v/>
      </c>
      <c r="K30" s="28">
        <f>IF($F30="","",IFERROR(VLOOKUP($F30,일위대가총괄표!$A$6:$G$65,6,FALSE),""))</f>
        <v/>
      </c>
      <c r="L30" s="28">
        <f>IF(OR($E30="",K30=""),"",ROUND($E30*K30,0))</f>
        <v/>
      </c>
      <c r="M30" s="28">
        <f>IF($F30="","",IFERROR(VLOOKUP($F30,일위대가총괄표!$A$6:$G$65,7,FALSE),""))</f>
        <v/>
      </c>
      <c r="N30" s="28">
        <f>IF(OR($E30="",M30=""),"",ROUND($E30*M30,0))</f>
        <v/>
      </c>
      <c r="O30" s="26" t="n"/>
    </row>
    <row r="31" ht="20" customHeight="1">
      <c r="A31" s="26" t="n"/>
      <c r="B31" s="27" t="n"/>
      <c r="C31" s="27" t="n"/>
      <c r="D31" s="26" t="n"/>
      <c r="E31" s="29" t="n"/>
      <c r="F31" s="26" t="n"/>
      <c r="G31" s="28">
        <f>IF(COUNT(I31,K31,M31)=0,"",N(I31)+N(K31)+N(M31))</f>
        <v/>
      </c>
      <c r="H31" s="28">
        <f>IF(OR($E31="",G31=""),"",ROUND($E31*G31,0))</f>
        <v/>
      </c>
      <c r="I31" s="28">
        <f>IF($F31="","",IFERROR(VLOOKUP($F31,일위대가총괄표!$A$6:$G$65,5,FALSE),""))</f>
        <v/>
      </c>
      <c r="J31" s="28">
        <f>IF(OR($E31="",I31=""),"",ROUND($E31*I31,0))</f>
        <v/>
      </c>
      <c r="K31" s="28">
        <f>IF($F31="","",IFERROR(VLOOKUP($F31,일위대가총괄표!$A$6:$G$65,6,FALSE),""))</f>
        <v/>
      </c>
      <c r="L31" s="28">
        <f>IF(OR($E31="",K31=""),"",ROUND($E31*K31,0))</f>
        <v/>
      </c>
      <c r="M31" s="28">
        <f>IF($F31="","",IFERROR(VLOOKUP($F31,일위대가총괄표!$A$6:$G$65,7,FALSE),""))</f>
        <v/>
      </c>
      <c r="N31" s="28">
        <f>IF(OR($E31="",M31=""),"",ROUND($E31*M31,0))</f>
        <v/>
      </c>
      <c r="O31" s="26" t="n"/>
    </row>
    <row r="32" ht="20" customHeight="1">
      <c r="A32" s="26" t="n"/>
      <c r="B32" s="27" t="n"/>
      <c r="C32" s="27" t="n"/>
      <c r="D32" s="26" t="n"/>
      <c r="E32" s="29" t="n"/>
      <c r="F32" s="26" t="n"/>
      <c r="G32" s="28">
        <f>IF(COUNT(I32,K32,M32)=0,"",N(I32)+N(K32)+N(M32))</f>
        <v/>
      </c>
      <c r="H32" s="28">
        <f>IF(OR($E32="",G32=""),"",ROUND($E32*G32,0))</f>
        <v/>
      </c>
      <c r="I32" s="28">
        <f>IF($F32="","",IFERROR(VLOOKUP($F32,일위대가총괄표!$A$6:$G$65,5,FALSE),""))</f>
        <v/>
      </c>
      <c r="J32" s="28">
        <f>IF(OR($E32="",I32=""),"",ROUND($E32*I32,0))</f>
        <v/>
      </c>
      <c r="K32" s="28">
        <f>IF($F32="","",IFERROR(VLOOKUP($F32,일위대가총괄표!$A$6:$G$65,6,FALSE),""))</f>
        <v/>
      </c>
      <c r="L32" s="28">
        <f>IF(OR($E32="",K32=""),"",ROUND($E32*K32,0))</f>
        <v/>
      </c>
      <c r="M32" s="28">
        <f>IF($F32="","",IFERROR(VLOOKUP($F32,일위대가총괄표!$A$6:$G$65,7,FALSE),""))</f>
        <v/>
      </c>
      <c r="N32" s="28">
        <f>IF(OR($E32="",M32=""),"",ROUND($E32*M32,0))</f>
        <v/>
      </c>
      <c r="O32" s="26" t="n"/>
    </row>
    <row r="33" ht="20" customHeight="1">
      <c r="A33" s="26" t="n"/>
      <c r="B33" s="27" t="n"/>
      <c r="C33" s="27" t="n"/>
      <c r="D33" s="26" t="n"/>
      <c r="E33" s="29" t="n"/>
      <c r="F33" s="26" t="n"/>
      <c r="G33" s="28">
        <f>IF(COUNT(I33,K33,M33)=0,"",N(I33)+N(K33)+N(M33))</f>
        <v/>
      </c>
      <c r="H33" s="28">
        <f>IF(OR($E33="",G33=""),"",ROUND($E33*G33,0))</f>
        <v/>
      </c>
      <c r="I33" s="28">
        <f>IF($F33="","",IFERROR(VLOOKUP($F33,일위대가총괄표!$A$6:$G$65,5,FALSE),""))</f>
        <v/>
      </c>
      <c r="J33" s="28">
        <f>IF(OR($E33="",I33=""),"",ROUND($E33*I33,0))</f>
        <v/>
      </c>
      <c r="K33" s="28">
        <f>IF($F33="","",IFERROR(VLOOKUP($F33,일위대가총괄표!$A$6:$G$65,6,FALSE),""))</f>
        <v/>
      </c>
      <c r="L33" s="28">
        <f>IF(OR($E33="",K33=""),"",ROUND($E33*K33,0))</f>
        <v/>
      </c>
      <c r="M33" s="28">
        <f>IF($F33="","",IFERROR(VLOOKUP($F33,일위대가총괄표!$A$6:$G$65,7,FALSE),""))</f>
        <v/>
      </c>
      <c r="N33" s="28">
        <f>IF(OR($E33="",M33=""),"",ROUND($E33*M33,0))</f>
        <v/>
      </c>
      <c r="O33" s="26" t="n"/>
    </row>
    <row r="34" ht="20" customHeight="1">
      <c r="A34" s="26" t="n"/>
      <c r="B34" s="27" t="n"/>
      <c r="C34" s="27" t="n"/>
      <c r="D34" s="26" t="n"/>
      <c r="E34" s="29" t="n"/>
      <c r="F34" s="26" t="n"/>
      <c r="G34" s="28">
        <f>IF(COUNT(I34,K34,M34)=0,"",N(I34)+N(K34)+N(M34))</f>
        <v/>
      </c>
      <c r="H34" s="28">
        <f>IF(OR($E34="",G34=""),"",ROUND($E34*G34,0))</f>
        <v/>
      </c>
      <c r="I34" s="28">
        <f>IF($F34="","",IFERROR(VLOOKUP($F34,일위대가총괄표!$A$6:$G$65,5,FALSE),""))</f>
        <v/>
      </c>
      <c r="J34" s="28">
        <f>IF(OR($E34="",I34=""),"",ROUND($E34*I34,0))</f>
        <v/>
      </c>
      <c r="K34" s="28">
        <f>IF($F34="","",IFERROR(VLOOKUP($F34,일위대가총괄표!$A$6:$G$65,6,FALSE),""))</f>
        <v/>
      </c>
      <c r="L34" s="28">
        <f>IF(OR($E34="",K34=""),"",ROUND($E34*K34,0))</f>
        <v/>
      </c>
      <c r="M34" s="28">
        <f>IF($F34="","",IFERROR(VLOOKUP($F34,일위대가총괄표!$A$6:$G$65,7,FALSE),""))</f>
        <v/>
      </c>
      <c r="N34" s="28">
        <f>IF(OR($E34="",M34=""),"",ROUND($E34*M34,0))</f>
        <v/>
      </c>
      <c r="O34" s="26" t="n"/>
    </row>
    <row r="35" ht="20" customHeight="1">
      <c r="A35" s="26" t="n"/>
      <c r="B35" s="27" t="n"/>
      <c r="C35" s="27" t="n"/>
      <c r="D35" s="26" t="n"/>
      <c r="E35" s="29" t="n"/>
      <c r="F35" s="26" t="n"/>
      <c r="G35" s="28">
        <f>IF(COUNT(I35,K35,M35)=0,"",N(I35)+N(K35)+N(M35))</f>
        <v/>
      </c>
      <c r="H35" s="28">
        <f>IF(OR($E35="",G35=""),"",ROUND($E35*G35,0))</f>
        <v/>
      </c>
      <c r="I35" s="28">
        <f>IF($F35="","",IFERROR(VLOOKUP($F35,일위대가총괄표!$A$6:$G$65,5,FALSE),""))</f>
        <v/>
      </c>
      <c r="J35" s="28">
        <f>IF(OR($E35="",I35=""),"",ROUND($E35*I35,0))</f>
        <v/>
      </c>
      <c r="K35" s="28">
        <f>IF($F35="","",IFERROR(VLOOKUP($F35,일위대가총괄표!$A$6:$G$65,6,FALSE),""))</f>
        <v/>
      </c>
      <c r="L35" s="28">
        <f>IF(OR($E35="",K35=""),"",ROUND($E35*K35,0))</f>
        <v/>
      </c>
      <c r="M35" s="28">
        <f>IF($F35="","",IFERROR(VLOOKUP($F35,일위대가총괄표!$A$6:$G$65,7,FALSE),""))</f>
        <v/>
      </c>
      <c r="N35" s="28">
        <f>IF(OR($E35="",M35=""),"",ROUND($E35*M35,0))</f>
        <v/>
      </c>
      <c r="O35" s="26" t="n"/>
    </row>
    <row r="36" ht="20" customHeight="1">
      <c r="A36" s="26" t="n"/>
      <c r="B36" s="27" t="n"/>
      <c r="C36" s="27" t="n"/>
      <c r="D36" s="26" t="n"/>
      <c r="E36" s="29" t="n"/>
      <c r="F36" s="26" t="n"/>
      <c r="G36" s="28">
        <f>IF(COUNT(I36,K36,M36)=0,"",N(I36)+N(K36)+N(M36))</f>
        <v/>
      </c>
      <c r="H36" s="28">
        <f>IF(OR($E36="",G36=""),"",ROUND($E36*G36,0))</f>
        <v/>
      </c>
      <c r="I36" s="28">
        <f>IF($F36="","",IFERROR(VLOOKUP($F36,일위대가총괄표!$A$6:$G$65,5,FALSE),""))</f>
        <v/>
      </c>
      <c r="J36" s="28">
        <f>IF(OR($E36="",I36=""),"",ROUND($E36*I36,0))</f>
        <v/>
      </c>
      <c r="K36" s="28">
        <f>IF($F36="","",IFERROR(VLOOKUP($F36,일위대가총괄표!$A$6:$G$65,6,FALSE),""))</f>
        <v/>
      </c>
      <c r="L36" s="28">
        <f>IF(OR($E36="",K36=""),"",ROUND($E36*K36,0))</f>
        <v/>
      </c>
      <c r="M36" s="28">
        <f>IF($F36="","",IFERROR(VLOOKUP($F36,일위대가총괄표!$A$6:$G$65,7,FALSE),""))</f>
        <v/>
      </c>
      <c r="N36" s="28">
        <f>IF(OR($E36="",M36=""),"",ROUND($E36*M36,0))</f>
        <v/>
      </c>
      <c r="O36" s="26" t="n"/>
    </row>
    <row r="37" ht="20" customHeight="1">
      <c r="A37" s="26" t="n"/>
      <c r="B37" s="27" t="n"/>
      <c r="C37" s="27" t="n"/>
      <c r="D37" s="26" t="n"/>
      <c r="E37" s="29" t="n"/>
      <c r="F37" s="26" t="n"/>
      <c r="G37" s="28">
        <f>IF(COUNT(I37,K37,M37)=0,"",N(I37)+N(K37)+N(M37))</f>
        <v/>
      </c>
      <c r="H37" s="28">
        <f>IF(OR($E37="",G37=""),"",ROUND($E37*G37,0))</f>
        <v/>
      </c>
      <c r="I37" s="28">
        <f>IF($F37="","",IFERROR(VLOOKUP($F37,일위대가총괄표!$A$6:$G$65,5,FALSE),""))</f>
        <v/>
      </c>
      <c r="J37" s="28">
        <f>IF(OR($E37="",I37=""),"",ROUND($E37*I37,0))</f>
        <v/>
      </c>
      <c r="K37" s="28">
        <f>IF($F37="","",IFERROR(VLOOKUP($F37,일위대가총괄표!$A$6:$G$65,6,FALSE),""))</f>
        <v/>
      </c>
      <c r="L37" s="28">
        <f>IF(OR($E37="",K37=""),"",ROUND($E37*K37,0))</f>
        <v/>
      </c>
      <c r="M37" s="28">
        <f>IF($F37="","",IFERROR(VLOOKUP($F37,일위대가총괄표!$A$6:$G$65,7,FALSE),""))</f>
        <v/>
      </c>
      <c r="N37" s="28">
        <f>IF(OR($E37="",M37=""),"",ROUND($E37*M37,0))</f>
        <v/>
      </c>
      <c r="O37" s="26" t="n"/>
    </row>
    <row r="38" ht="20" customHeight="1">
      <c r="A38" s="26" t="n"/>
      <c r="B38" s="27" t="n"/>
      <c r="C38" s="27" t="n"/>
      <c r="D38" s="26" t="n"/>
      <c r="E38" s="29" t="n"/>
      <c r="F38" s="26" t="n"/>
      <c r="G38" s="28">
        <f>IF(COUNT(I38,K38,M38)=0,"",N(I38)+N(K38)+N(M38))</f>
        <v/>
      </c>
      <c r="H38" s="28">
        <f>IF(OR($E38="",G38=""),"",ROUND($E38*G38,0))</f>
        <v/>
      </c>
      <c r="I38" s="28">
        <f>IF($F38="","",IFERROR(VLOOKUP($F38,일위대가총괄표!$A$6:$G$65,5,FALSE),""))</f>
        <v/>
      </c>
      <c r="J38" s="28">
        <f>IF(OR($E38="",I38=""),"",ROUND($E38*I38,0))</f>
        <v/>
      </c>
      <c r="K38" s="28">
        <f>IF($F38="","",IFERROR(VLOOKUP($F38,일위대가총괄표!$A$6:$G$65,6,FALSE),""))</f>
        <v/>
      </c>
      <c r="L38" s="28">
        <f>IF(OR($E38="",K38=""),"",ROUND($E38*K38,0))</f>
        <v/>
      </c>
      <c r="M38" s="28">
        <f>IF($F38="","",IFERROR(VLOOKUP($F38,일위대가총괄표!$A$6:$G$65,7,FALSE),""))</f>
        <v/>
      </c>
      <c r="N38" s="28">
        <f>IF(OR($E38="",M38=""),"",ROUND($E38*M38,0))</f>
        <v/>
      </c>
      <c r="O38" s="26" t="n"/>
    </row>
    <row r="39" ht="20" customHeight="1">
      <c r="A39" s="26" t="n"/>
      <c r="B39" s="27" t="n"/>
      <c r="C39" s="27" t="n"/>
      <c r="D39" s="26" t="n"/>
      <c r="E39" s="29" t="n"/>
      <c r="F39" s="26" t="n"/>
      <c r="G39" s="28">
        <f>IF(COUNT(I39,K39,M39)=0,"",N(I39)+N(K39)+N(M39))</f>
        <v/>
      </c>
      <c r="H39" s="28">
        <f>IF(OR($E39="",G39=""),"",ROUND($E39*G39,0))</f>
        <v/>
      </c>
      <c r="I39" s="28">
        <f>IF($F39="","",IFERROR(VLOOKUP($F39,일위대가총괄표!$A$6:$G$65,5,FALSE),""))</f>
        <v/>
      </c>
      <c r="J39" s="28">
        <f>IF(OR($E39="",I39=""),"",ROUND($E39*I39,0))</f>
        <v/>
      </c>
      <c r="K39" s="28">
        <f>IF($F39="","",IFERROR(VLOOKUP($F39,일위대가총괄표!$A$6:$G$65,6,FALSE),""))</f>
        <v/>
      </c>
      <c r="L39" s="28">
        <f>IF(OR($E39="",K39=""),"",ROUND($E39*K39,0))</f>
        <v/>
      </c>
      <c r="M39" s="28">
        <f>IF($F39="","",IFERROR(VLOOKUP($F39,일위대가총괄표!$A$6:$G$65,7,FALSE),""))</f>
        <v/>
      </c>
      <c r="N39" s="28">
        <f>IF(OR($E39="",M39=""),"",ROUND($E39*M39,0))</f>
        <v/>
      </c>
      <c r="O39" s="26" t="n"/>
    </row>
    <row r="40" ht="20" customHeight="1">
      <c r="A40" s="26" t="n"/>
      <c r="B40" s="27" t="n"/>
      <c r="C40" s="27" t="n"/>
      <c r="D40" s="26" t="n"/>
      <c r="E40" s="29" t="n"/>
      <c r="F40" s="26" t="n"/>
      <c r="G40" s="28">
        <f>IF(COUNT(I40,K40,M40)=0,"",N(I40)+N(K40)+N(M40))</f>
        <v/>
      </c>
      <c r="H40" s="28">
        <f>IF(OR($E40="",G40=""),"",ROUND($E40*G40,0))</f>
        <v/>
      </c>
      <c r="I40" s="28">
        <f>IF($F40="","",IFERROR(VLOOKUP($F40,일위대가총괄표!$A$6:$G$65,5,FALSE),""))</f>
        <v/>
      </c>
      <c r="J40" s="28">
        <f>IF(OR($E40="",I40=""),"",ROUND($E40*I40,0))</f>
        <v/>
      </c>
      <c r="K40" s="28">
        <f>IF($F40="","",IFERROR(VLOOKUP($F40,일위대가총괄표!$A$6:$G$65,6,FALSE),""))</f>
        <v/>
      </c>
      <c r="L40" s="28">
        <f>IF(OR($E40="",K40=""),"",ROUND($E40*K40,0))</f>
        <v/>
      </c>
      <c r="M40" s="28">
        <f>IF($F40="","",IFERROR(VLOOKUP($F40,일위대가총괄표!$A$6:$G$65,7,FALSE),""))</f>
        <v/>
      </c>
      <c r="N40" s="28">
        <f>IF(OR($E40="",M40=""),"",ROUND($E40*M40,0))</f>
        <v/>
      </c>
      <c r="O40" s="26" t="n"/>
    </row>
    <row r="41" ht="20" customHeight="1">
      <c r="A41" s="26" t="n"/>
      <c r="B41" s="27" t="n"/>
      <c r="C41" s="27" t="n"/>
      <c r="D41" s="26" t="n"/>
      <c r="E41" s="29" t="n"/>
      <c r="F41" s="26" t="n"/>
      <c r="G41" s="28">
        <f>IF(COUNT(I41,K41,M41)=0,"",N(I41)+N(K41)+N(M41))</f>
        <v/>
      </c>
      <c r="H41" s="28">
        <f>IF(OR($E41="",G41=""),"",ROUND($E41*G41,0))</f>
        <v/>
      </c>
      <c r="I41" s="28">
        <f>IF($F41="","",IFERROR(VLOOKUP($F41,일위대가총괄표!$A$6:$G$65,5,FALSE),""))</f>
        <v/>
      </c>
      <c r="J41" s="28">
        <f>IF(OR($E41="",I41=""),"",ROUND($E41*I41,0))</f>
        <v/>
      </c>
      <c r="K41" s="28">
        <f>IF($F41="","",IFERROR(VLOOKUP($F41,일위대가총괄표!$A$6:$G$65,6,FALSE),""))</f>
        <v/>
      </c>
      <c r="L41" s="28">
        <f>IF(OR($E41="",K41=""),"",ROUND($E41*K41,0))</f>
        <v/>
      </c>
      <c r="M41" s="28">
        <f>IF($F41="","",IFERROR(VLOOKUP($F41,일위대가총괄표!$A$6:$G$65,7,FALSE),""))</f>
        <v/>
      </c>
      <c r="N41" s="28">
        <f>IF(OR($E41="",M41=""),"",ROUND($E41*M41,0))</f>
        <v/>
      </c>
      <c r="O41" s="26" t="n"/>
    </row>
    <row r="42" ht="20" customHeight="1">
      <c r="A42" s="26" t="n"/>
      <c r="B42" s="27" t="n"/>
      <c r="C42" s="27" t="n"/>
      <c r="D42" s="26" t="n"/>
      <c r="E42" s="29" t="n"/>
      <c r="F42" s="26" t="n"/>
      <c r="G42" s="28">
        <f>IF(COUNT(I42,K42,M42)=0,"",N(I42)+N(K42)+N(M42))</f>
        <v/>
      </c>
      <c r="H42" s="28">
        <f>IF(OR($E42="",G42=""),"",ROUND($E42*G42,0))</f>
        <v/>
      </c>
      <c r="I42" s="28">
        <f>IF($F42="","",IFERROR(VLOOKUP($F42,일위대가총괄표!$A$6:$G$65,5,FALSE),""))</f>
        <v/>
      </c>
      <c r="J42" s="28">
        <f>IF(OR($E42="",I42=""),"",ROUND($E42*I42,0))</f>
        <v/>
      </c>
      <c r="K42" s="28">
        <f>IF($F42="","",IFERROR(VLOOKUP($F42,일위대가총괄표!$A$6:$G$65,6,FALSE),""))</f>
        <v/>
      </c>
      <c r="L42" s="28">
        <f>IF(OR($E42="",K42=""),"",ROUND($E42*K42,0))</f>
        <v/>
      </c>
      <c r="M42" s="28">
        <f>IF($F42="","",IFERROR(VLOOKUP($F42,일위대가총괄표!$A$6:$G$65,7,FALSE),""))</f>
        <v/>
      </c>
      <c r="N42" s="28">
        <f>IF(OR($E42="",M42=""),"",ROUND($E42*M42,0))</f>
        <v/>
      </c>
      <c r="O42" s="26" t="n"/>
    </row>
    <row r="43" ht="20" customHeight="1">
      <c r="A43" s="26" t="n"/>
      <c r="B43" s="27" t="n"/>
      <c r="C43" s="27" t="n"/>
      <c r="D43" s="26" t="n"/>
      <c r="E43" s="29" t="n"/>
      <c r="F43" s="26" t="n"/>
      <c r="G43" s="28">
        <f>IF(COUNT(I43,K43,M43)=0,"",N(I43)+N(K43)+N(M43))</f>
        <v/>
      </c>
      <c r="H43" s="28">
        <f>IF(OR($E43="",G43=""),"",ROUND($E43*G43,0))</f>
        <v/>
      </c>
      <c r="I43" s="28">
        <f>IF($F43="","",IFERROR(VLOOKUP($F43,일위대가총괄표!$A$6:$G$65,5,FALSE),""))</f>
        <v/>
      </c>
      <c r="J43" s="28">
        <f>IF(OR($E43="",I43=""),"",ROUND($E43*I43,0))</f>
        <v/>
      </c>
      <c r="K43" s="28">
        <f>IF($F43="","",IFERROR(VLOOKUP($F43,일위대가총괄표!$A$6:$G$65,6,FALSE),""))</f>
        <v/>
      </c>
      <c r="L43" s="28">
        <f>IF(OR($E43="",K43=""),"",ROUND($E43*K43,0))</f>
        <v/>
      </c>
      <c r="M43" s="28">
        <f>IF($F43="","",IFERROR(VLOOKUP($F43,일위대가총괄표!$A$6:$G$65,7,FALSE),""))</f>
        <v/>
      </c>
      <c r="N43" s="28">
        <f>IF(OR($E43="",M43=""),"",ROUND($E43*M43,0))</f>
        <v/>
      </c>
      <c r="O43" s="26" t="n"/>
    </row>
    <row r="44" ht="20" customHeight="1">
      <c r="A44" s="26" t="n"/>
      <c r="B44" s="27" t="n"/>
      <c r="C44" s="27" t="n"/>
      <c r="D44" s="26" t="n"/>
      <c r="E44" s="29" t="n"/>
      <c r="F44" s="26" t="n"/>
      <c r="G44" s="28">
        <f>IF(COUNT(I44,K44,M44)=0,"",N(I44)+N(K44)+N(M44))</f>
        <v/>
      </c>
      <c r="H44" s="28">
        <f>IF(OR($E44="",G44=""),"",ROUND($E44*G44,0))</f>
        <v/>
      </c>
      <c r="I44" s="28">
        <f>IF($F44="","",IFERROR(VLOOKUP($F44,일위대가총괄표!$A$6:$G$65,5,FALSE),""))</f>
        <v/>
      </c>
      <c r="J44" s="28">
        <f>IF(OR($E44="",I44=""),"",ROUND($E44*I44,0))</f>
        <v/>
      </c>
      <c r="K44" s="28">
        <f>IF($F44="","",IFERROR(VLOOKUP($F44,일위대가총괄표!$A$6:$G$65,6,FALSE),""))</f>
        <v/>
      </c>
      <c r="L44" s="28">
        <f>IF(OR($E44="",K44=""),"",ROUND($E44*K44,0))</f>
        <v/>
      </c>
      <c r="M44" s="28">
        <f>IF($F44="","",IFERROR(VLOOKUP($F44,일위대가총괄표!$A$6:$G$65,7,FALSE),""))</f>
        <v/>
      </c>
      <c r="N44" s="28">
        <f>IF(OR($E44="",M44=""),"",ROUND($E44*M44,0))</f>
        <v/>
      </c>
      <c r="O44" s="26" t="n"/>
    </row>
    <row r="45" ht="20" customHeight="1">
      <c r="A45" s="26" t="n"/>
      <c r="B45" s="27" t="n"/>
      <c r="C45" s="27" t="n"/>
      <c r="D45" s="26" t="n"/>
      <c r="E45" s="29" t="n"/>
      <c r="F45" s="26" t="n"/>
      <c r="G45" s="28">
        <f>IF(COUNT(I45,K45,M45)=0,"",N(I45)+N(K45)+N(M45))</f>
        <v/>
      </c>
      <c r="H45" s="28">
        <f>IF(OR($E45="",G45=""),"",ROUND($E45*G45,0))</f>
        <v/>
      </c>
      <c r="I45" s="28">
        <f>IF($F45="","",IFERROR(VLOOKUP($F45,일위대가총괄표!$A$6:$G$65,5,FALSE),""))</f>
        <v/>
      </c>
      <c r="J45" s="28">
        <f>IF(OR($E45="",I45=""),"",ROUND($E45*I45,0))</f>
        <v/>
      </c>
      <c r="K45" s="28">
        <f>IF($F45="","",IFERROR(VLOOKUP($F45,일위대가총괄표!$A$6:$G$65,6,FALSE),""))</f>
        <v/>
      </c>
      <c r="L45" s="28">
        <f>IF(OR($E45="",K45=""),"",ROUND($E45*K45,0))</f>
        <v/>
      </c>
      <c r="M45" s="28">
        <f>IF($F45="","",IFERROR(VLOOKUP($F45,일위대가총괄표!$A$6:$G$65,7,FALSE),""))</f>
        <v/>
      </c>
      <c r="N45" s="28">
        <f>IF(OR($E45="",M45=""),"",ROUND($E45*M45,0))</f>
        <v/>
      </c>
      <c r="O45" s="26" t="n"/>
    </row>
    <row r="46" ht="20" customHeight="1">
      <c r="A46" s="26" t="n"/>
      <c r="B46" s="27" t="n"/>
      <c r="C46" s="27" t="n"/>
      <c r="D46" s="26" t="n"/>
      <c r="E46" s="29" t="n"/>
      <c r="F46" s="26" t="n"/>
      <c r="G46" s="28">
        <f>IF(COUNT(I46,K46,M46)=0,"",N(I46)+N(K46)+N(M46))</f>
        <v/>
      </c>
      <c r="H46" s="28">
        <f>IF(OR($E46="",G46=""),"",ROUND($E46*G46,0))</f>
        <v/>
      </c>
      <c r="I46" s="28">
        <f>IF($F46="","",IFERROR(VLOOKUP($F46,일위대가총괄표!$A$6:$G$65,5,FALSE),""))</f>
        <v/>
      </c>
      <c r="J46" s="28">
        <f>IF(OR($E46="",I46=""),"",ROUND($E46*I46,0))</f>
        <v/>
      </c>
      <c r="K46" s="28">
        <f>IF($F46="","",IFERROR(VLOOKUP($F46,일위대가총괄표!$A$6:$G$65,6,FALSE),""))</f>
        <v/>
      </c>
      <c r="L46" s="28">
        <f>IF(OR($E46="",K46=""),"",ROUND($E46*K46,0))</f>
        <v/>
      </c>
      <c r="M46" s="28">
        <f>IF($F46="","",IFERROR(VLOOKUP($F46,일위대가총괄표!$A$6:$G$65,7,FALSE),""))</f>
        <v/>
      </c>
      <c r="N46" s="28">
        <f>IF(OR($E46="",M46=""),"",ROUND($E46*M46,0))</f>
        <v/>
      </c>
      <c r="O46" s="26" t="n"/>
    </row>
    <row r="47" ht="20" customHeight="1">
      <c r="A47" s="26" t="n"/>
      <c r="B47" s="27" t="n"/>
      <c r="C47" s="27" t="n"/>
      <c r="D47" s="26" t="n"/>
      <c r="E47" s="29" t="n"/>
      <c r="F47" s="26" t="n"/>
      <c r="G47" s="28">
        <f>IF(COUNT(I47,K47,M47)=0,"",N(I47)+N(K47)+N(M47))</f>
        <v/>
      </c>
      <c r="H47" s="28">
        <f>IF(OR($E47="",G47=""),"",ROUND($E47*G47,0))</f>
        <v/>
      </c>
      <c r="I47" s="28">
        <f>IF($F47="","",IFERROR(VLOOKUP($F47,일위대가총괄표!$A$6:$G$65,5,FALSE),""))</f>
        <v/>
      </c>
      <c r="J47" s="28">
        <f>IF(OR($E47="",I47=""),"",ROUND($E47*I47,0))</f>
        <v/>
      </c>
      <c r="K47" s="28">
        <f>IF($F47="","",IFERROR(VLOOKUP($F47,일위대가총괄표!$A$6:$G$65,6,FALSE),""))</f>
        <v/>
      </c>
      <c r="L47" s="28">
        <f>IF(OR($E47="",K47=""),"",ROUND($E47*K47,0))</f>
        <v/>
      </c>
      <c r="M47" s="28">
        <f>IF($F47="","",IFERROR(VLOOKUP($F47,일위대가총괄표!$A$6:$G$65,7,FALSE),""))</f>
        <v/>
      </c>
      <c r="N47" s="28">
        <f>IF(OR($E47="",M47=""),"",ROUND($E47*M47,0))</f>
        <v/>
      </c>
      <c r="O47" s="26" t="n"/>
    </row>
    <row r="48" ht="20" customHeight="1">
      <c r="A48" s="26" t="n"/>
      <c r="B48" s="27" t="n"/>
      <c r="C48" s="27" t="n"/>
      <c r="D48" s="26" t="n"/>
      <c r="E48" s="29" t="n"/>
      <c r="F48" s="26" t="n"/>
      <c r="G48" s="28">
        <f>IF(COUNT(I48,K48,M48)=0,"",N(I48)+N(K48)+N(M48))</f>
        <v/>
      </c>
      <c r="H48" s="28">
        <f>IF(OR($E48="",G48=""),"",ROUND($E48*G48,0))</f>
        <v/>
      </c>
      <c r="I48" s="28">
        <f>IF($F48="","",IFERROR(VLOOKUP($F48,일위대가총괄표!$A$6:$G$65,5,FALSE),""))</f>
        <v/>
      </c>
      <c r="J48" s="28">
        <f>IF(OR($E48="",I48=""),"",ROUND($E48*I48,0))</f>
        <v/>
      </c>
      <c r="K48" s="28">
        <f>IF($F48="","",IFERROR(VLOOKUP($F48,일위대가총괄표!$A$6:$G$65,6,FALSE),""))</f>
        <v/>
      </c>
      <c r="L48" s="28">
        <f>IF(OR($E48="",K48=""),"",ROUND($E48*K48,0))</f>
        <v/>
      </c>
      <c r="M48" s="28">
        <f>IF($F48="","",IFERROR(VLOOKUP($F48,일위대가총괄표!$A$6:$G$65,7,FALSE),""))</f>
        <v/>
      </c>
      <c r="N48" s="28">
        <f>IF(OR($E48="",M48=""),"",ROUND($E48*M48,0))</f>
        <v/>
      </c>
      <c r="O48" s="26" t="n"/>
    </row>
    <row r="49" ht="20" customHeight="1">
      <c r="A49" s="26" t="n"/>
      <c r="B49" s="27" t="n"/>
      <c r="C49" s="27" t="n"/>
      <c r="D49" s="26" t="n"/>
      <c r="E49" s="29" t="n"/>
      <c r="F49" s="26" t="n"/>
      <c r="G49" s="28">
        <f>IF(COUNT(I49,K49,M49)=0,"",N(I49)+N(K49)+N(M49))</f>
        <v/>
      </c>
      <c r="H49" s="28">
        <f>IF(OR($E49="",G49=""),"",ROUND($E49*G49,0))</f>
        <v/>
      </c>
      <c r="I49" s="28">
        <f>IF($F49="","",IFERROR(VLOOKUP($F49,일위대가총괄표!$A$6:$G$65,5,FALSE),""))</f>
        <v/>
      </c>
      <c r="J49" s="28">
        <f>IF(OR($E49="",I49=""),"",ROUND($E49*I49,0))</f>
        <v/>
      </c>
      <c r="K49" s="28">
        <f>IF($F49="","",IFERROR(VLOOKUP($F49,일위대가총괄표!$A$6:$G$65,6,FALSE),""))</f>
        <v/>
      </c>
      <c r="L49" s="28">
        <f>IF(OR($E49="",K49=""),"",ROUND($E49*K49,0))</f>
        <v/>
      </c>
      <c r="M49" s="28">
        <f>IF($F49="","",IFERROR(VLOOKUP($F49,일위대가총괄표!$A$6:$G$65,7,FALSE),""))</f>
        <v/>
      </c>
      <c r="N49" s="28">
        <f>IF(OR($E49="",M49=""),"",ROUND($E49*M49,0))</f>
        <v/>
      </c>
      <c r="O49" s="26" t="n"/>
    </row>
    <row r="50" ht="20" customHeight="1">
      <c r="A50" s="26" t="n"/>
      <c r="B50" s="27" t="n"/>
      <c r="C50" s="27" t="n"/>
      <c r="D50" s="26" t="n"/>
      <c r="E50" s="29" t="n"/>
      <c r="F50" s="26" t="n"/>
      <c r="G50" s="28">
        <f>IF(COUNT(I50,K50,M50)=0,"",N(I50)+N(K50)+N(M50))</f>
        <v/>
      </c>
      <c r="H50" s="28">
        <f>IF(OR($E50="",G50=""),"",ROUND($E50*G50,0))</f>
        <v/>
      </c>
      <c r="I50" s="28">
        <f>IF($F50="","",IFERROR(VLOOKUP($F50,일위대가총괄표!$A$6:$G$65,5,FALSE),""))</f>
        <v/>
      </c>
      <c r="J50" s="28">
        <f>IF(OR($E50="",I50=""),"",ROUND($E50*I50,0))</f>
        <v/>
      </c>
      <c r="K50" s="28">
        <f>IF($F50="","",IFERROR(VLOOKUP($F50,일위대가총괄표!$A$6:$G$65,6,FALSE),""))</f>
        <v/>
      </c>
      <c r="L50" s="28">
        <f>IF(OR($E50="",K50=""),"",ROUND($E50*K50,0))</f>
        <v/>
      </c>
      <c r="M50" s="28">
        <f>IF($F50="","",IFERROR(VLOOKUP($F50,일위대가총괄표!$A$6:$G$65,7,FALSE),""))</f>
        <v/>
      </c>
      <c r="N50" s="28">
        <f>IF(OR($E50="",M50=""),"",ROUND($E50*M50,0))</f>
        <v/>
      </c>
      <c r="O50" s="26" t="n"/>
    </row>
    <row r="51" ht="20" customHeight="1">
      <c r="A51" s="26" t="n"/>
      <c r="B51" s="27" t="n"/>
      <c r="C51" s="27" t="n"/>
      <c r="D51" s="26" t="n"/>
      <c r="E51" s="29" t="n"/>
      <c r="F51" s="26" t="n"/>
      <c r="G51" s="28">
        <f>IF(COUNT(I51,K51,M51)=0,"",N(I51)+N(K51)+N(M51))</f>
        <v/>
      </c>
      <c r="H51" s="28">
        <f>IF(OR($E51="",G51=""),"",ROUND($E51*G51,0))</f>
        <v/>
      </c>
      <c r="I51" s="28">
        <f>IF($F51="","",IFERROR(VLOOKUP($F51,일위대가총괄표!$A$6:$G$65,5,FALSE),""))</f>
        <v/>
      </c>
      <c r="J51" s="28">
        <f>IF(OR($E51="",I51=""),"",ROUND($E51*I51,0))</f>
        <v/>
      </c>
      <c r="K51" s="28">
        <f>IF($F51="","",IFERROR(VLOOKUP($F51,일위대가총괄표!$A$6:$G$65,6,FALSE),""))</f>
        <v/>
      </c>
      <c r="L51" s="28">
        <f>IF(OR($E51="",K51=""),"",ROUND($E51*K51,0))</f>
        <v/>
      </c>
      <c r="M51" s="28">
        <f>IF($F51="","",IFERROR(VLOOKUP($F51,일위대가총괄표!$A$6:$G$65,7,FALSE),""))</f>
        <v/>
      </c>
      <c r="N51" s="28">
        <f>IF(OR($E51="",M51=""),"",ROUND($E51*M51,0))</f>
        <v/>
      </c>
      <c r="O51" s="26" t="n"/>
    </row>
    <row r="52" ht="20" customHeight="1">
      <c r="A52" s="26" t="n"/>
      <c r="B52" s="27" t="n"/>
      <c r="C52" s="27" t="n"/>
      <c r="D52" s="26" t="n"/>
      <c r="E52" s="29" t="n"/>
      <c r="F52" s="26" t="n"/>
      <c r="G52" s="28">
        <f>IF(COUNT(I52,K52,M52)=0,"",N(I52)+N(K52)+N(M52))</f>
        <v/>
      </c>
      <c r="H52" s="28">
        <f>IF(OR($E52="",G52=""),"",ROUND($E52*G52,0))</f>
        <v/>
      </c>
      <c r="I52" s="28">
        <f>IF($F52="","",IFERROR(VLOOKUP($F52,일위대가총괄표!$A$6:$G$65,5,FALSE),""))</f>
        <v/>
      </c>
      <c r="J52" s="28">
        <f>IF(OR($E52="",I52=""),"",ROUND($E52*I52,0))</f>
        <v/>
      </c>
      <c r="K52" s="28">
        <f>IF($F52="","",IFERROR(VLOOKUP($F52,일위대가총괄표!$A$6:$G$65,6,FALSE),""))</f>
        <v/>
      </c>
      <c r="L52" s="28">
        <f>IF(OR($E52="",K52=""),"",ROUND($E52*K52,0))</f>
        <v/>
      </c>
      <c r="M52" s="28">
        <f>IF($F52="","",IFERROR(VLOOKUP($F52,일위대가총괄표!$A$6:$G$65,7,FALSE),""))</f>
        <v/>
      </c>
      <c r="N52" s="28">
        <f>IF(OR($E52="",M52=""),"",ROUND($E52*M52,0))</f>
        <v/>
      </c>
      <c r="O52" s="26" t="n"/>
    </row>
    <row r="53" ht="20" customHeight="1">
      <c r="A53" s="26" t="n"/>
      <c r="B53" s="27" t="n"/>
      <c r="C53" s="27" t="n"/>
      <c r="D53" s="26" t="n"/>
      <c r="E53" s="29" t="n"/>
      <c r="F53" s="26" t="n"/>
      <c r="G53" s="28">
        <f>IF(COUNT(I53,K53,M53)=0,"",N(I53)+N(K53)+N(M53))</f>
        <v/>
      </c>
      <c r="H53" s="28">
        <f>IF(OR($E53="",G53=""),"",ROUND($E53*G53,0))</f>
        <v/>
      </c>
      <c r="I53" s="28">
        <f>IF($F53="","",IFERROR(VLOOKUP($F53,일위대가총괄표!$A$6:$G$65,5,FALSE),""))</f>
        <v/>
      </c>
      <c r="J53" s="28">
        <f>IF(OR($E53="",I53=""),"",ROUND($E53*I53,0))</f>
        <v/>
      </c>
      <c r="K53" s="28">
        <f>IF($F53="","",IFERROR(VLOOKUP($F53,일위대가총괄표!$A$6:$G$65,6,FALSE),""))</f>
        <v/>
      </c>
      <c r="L53" s="28">
        <f>IF(OR($E53="",K53=""),"",ROUND($E53*K53,0))</f>
        <v/>
      </c>
      <c r="M53" s="28">
        <f>IF($F53="","",IFERROR(VLOOKUP($F53,일위대가총괄표!$A$6:$G$65,7,FALSE),""))</f>
        <v/>
      </c>
      <c r="N53" s="28">
        <f>IF(OR($E53="",M53=""),"",ROUND($E53*M53,0))</f>
        <v/>
      </c>
      <c r="O53" s="26" t="n"/>
    </row>
    <row r="54" ht="20" customHeight="1">
      <c r="A54" s="26" t="n"/>
      <c r="B54" s="27" t="n"/>
      <c r="C54" s="27" t="n"/>
      <c r="D54" s="26" t="n"/>
      <c r="E54" s="29" t="n"/>
      <c r="F54" s="26" t="n"/>
      <c r="G54" s="28">
        <f>IF(COUNT(I54,K54,M54)=0,"",N(I54)+N(K54)+N(M54))</f>
        <v/>
      </c>
      <c r="H54" s="28">
        <f>IF(OR($E54="",G54=""),"",ROUND($E54*G54,0))</f>
        <v/>
      </c>
      <c r="I54" s="28">
        <f>IF($F54="","",IFERROR(VLOOKUP($F54,일위대가총괄표!$A$6:$G$65,5,FALSE),""))</f>
        <v/>
      </c>
      <c r="J54" s="28">
        <f>IF(OR($E54="",I54=""),"",ROUND($E54*I54,0))</f>
        <v/>
      </c>
      <c r="K54" s="28">
        <f>IF($F54="","",IFERROR(VLOOKUP($F54,일위대가총괄표!$A$6:$G$65,6,FALSE),""))</f>
        <v/>
      </c>
      <c r="L54" s="28">
        <f>IF(OR($E54="",K54=""),"",ROUND($E54*K54,0))</f>
        <v/>
      </c>
      <c r="M54" s="28">
        <f>IF($F54="","",IFERROR(VLOOKUP($F54,일위대가총괄표!$A$6:$G$65,7,FALSE),""))</f>
        <v/>
      </c>
      <c r="N54" s="28">
        <f>IF(OR($E54="",M54=""),"",ROUND($E54*M54,0))</f>
        <v/>
      </c>
      <c r="O54" s="26" t="n"/>
    </row>
    <row r="55" ht="20" customHeight="1">
      <c r="A55" s="26" t="n"/>
      <c r="B55" s="27" t="n"/>
      <c r="C55" s="27" t="n"/>
      <c r="D55" s="26" t="n"/>
      <c r="E55" s="29" t="n"/>
      <c r="F55" s="26" t="n"/>
      <c r="G55" s="28">
        <f>IF(COUNT(I55,K55,M55)=0,"",N(I55)+N(K55)+N(M55))</f>
        <v/>
      </c>
      <c r="H55" s="28">
        <f>IF(OR($E55="",G55=""),"",ROUND($E55*G55,0))</f>
        <v/>
      </c>
      <c r="I55" s="28">
        <f>IF($F55="","",IFERROR(VLOOKUP($F55,일위대가총괄표!$A$6:$G$65,5,FALSE),""))</f>
        <v/>
      </c>
      <c r="J55" s="28">
        <f>IF(OR($E55="",I55=""),"",ROUND($E55*I55,0))</f>
        <v/>
      </c>
      <c r="K55" s="28">
        <f>IF($F55="","",IFERROR(VLOOKUP($F55,일위대가총괄표!$A$6:$G$65,6,FALSE),""))</f>
        <v/>
      </c>
      <c r="L55" s="28">
        <f>IF(OR($E55="",K55=""),"",ROUND($E55*K55,0))</f>
        <v/>
      </c>
      <c r="M55" s="28">
        <f>IF($F55="","",IFERROR(VLOOKUP($F55,일위대가총괄표!$A$6:$G$65,7,FALSE),""))</f>
        <v/>
      </c>
      <c r="N55" s="28">
        <f>IF(OR($E55="",M55=""),"",ROUND($E55*M55,0))</f>
        <v/>
      </c>
      <c r="O55" s="26" t="n"/>
    </row>
    <row r="56" ht="20" customHeight="1">
      <c r="A56" s="26" t="n"/>
      <c r="B56" s="27" t="n"/>
      <c r="C56" s="27" t="n"/>
      <c r="D56" s="26" t="n"/>
      <c r="E56" s="29" t="n"/>
      <c r="F56" s="26" t="n"/>
      <c r="G56" s="28">
        <f>IF(COUNT(I56,K56,M56)=0,"",N(I56)+N(K56)+N(M56))</f>
        <v/>
      </c>
      <c r="H56" s="28">
        <f>IF(OR($E56="",G56=""),"",ROUND($E56*G56,0))</f>
        <v/>
      </c>
      <c r="I56" s="28">
        <f>IF($F56="","",IFERROR(VLOOKUP($F56,일위대가총괄표!$A$6:$G$65,5,FALSE),""))</f>
        <v/>
      </c>
      <c r="J56" s="28">
        <f>IF(OR($E56="",I56=""),"",ROUND($E56*I56,0))</f>
        <v/>
      </c>
      <c r="K56" s="28">
        <f>IF($F56="","",IFERROR(VLOOKUP($F56,일위대가총괄표!$A$6:$G$65,6,FALSE),""))</f>
        <v/>
      </c>
      <c r="L56" s="28">
        <f>IF(OR($E56="",K56=""),"",ROUND($E56*K56,0))</f>
        <v/>
      </c>
      <c r="M56" s="28">
        <f>IF($F56="","",IFERROR(VLOOKUP($F56,일위대가총괄표!$A$6:$G$65,7,FALSE),""))</f>
        <v/>
      </c>
      <c r="N56" s="28">
        <f>IF(OR($E56="",M56=""),"",ROUND($E56*M56,0))</f>
        <v/>
      </c>
      <c r="O56" s="26" t="n"/>
    </row>
    <row r="57" ht="20" customHeight="1">
      <c r="A57" s="26" t="n"/>
      <c r="B57" s="27" t="n"/>
      <c r="C57" s="27" t="n"/>
      <c r="D57" s="26" t="n"/>
      <c r="E57" s="29" t="n"/>
      <c r="F57" s="26" t="n"/>
      <c r="G57" s="28">
        <f>IF(COUNT(I57,K57,M57)=0,"",N(I57)+N(K57)+N(M57))</f>
        <v/>
      </c>
      <c r="H57" s="28">
        <f>IF(OR($E57="",G57=""),"",ROUND($E57*G57,0))</f>
        <v/>
      </c>
      <c r="I57" s="28">
        <f>IF($F57="","",IFERROR(VLOOKUP($F57,일위대가총괄표!$A$6:$G$65,5,FALSE),""))</f>
        <v/>
      </c>
      <c r="J57" s="28">
        <f>IF(OR($E57="",I57=""),"",ROUND($E57*I57,0))</f>
        <v/>
      </c>
      <c r="K57" s="28">
        <f>IF($F57="","",IFERROR(VLOOKUP($F57,일위대가총괄표!$A$6:$G$65,6,FALSE),""))</f>
        <v/>
      </c>
      <c r="L57" s="28">
        <f>IF(OR($E57="",K57=""),"",ROUND($E57*K57,0))</f>
        <v/>
      </c>
      <c r="M57" s="28">
        <f>IF($F57="","",IFERROR(VLOOKUP($F57,일위대가총괄표!$A$6:$G$65,7,FALSE),""))</f>
        <v/>
      </c>
      <c r="N57" s="28">
        <f>IF(OR($E57="",M57=""),"",ROUND($E57*M57,0))</f>
        <v/>
      </c>
      <c r="O57" s="26" t="n"/>
    </row>
    <row r="58" ht="20" customHeight="1">
      <c r="A58" s="26" t="n"/>
      <c r="B58" s="27" t="n"/>
      <c r="C58" s="27" t="n"/>
      <c r="D58" s="26" t="n"/>
      <c r="E58" s="29" t="n"/>
      <c r="F58" s="26" t="n"/>
      <c r="G58" s="28">
        <f>IF(COUNT(I58,K58,M58)=0,"",N(I58)+N(K58)+N(M58))</f>
        <v/>
      </c>
      <c r="H58" s="28">
        <f>IF(OR($E58="",G58=""),"",ROUND($E58*G58,0))</f>
        <v/>
      </c>
      <c r="I58" s="28">
        <f>IF($F58="","",IFERROR(VLOOKUP($F58,일위대가총괄표!$A$6:$G$65,5,FALSE),""))</f>
        <v/>
      </c>
      <c r="J58" s="28">
        <f>IF(OR($E58="",I58=""),"",ROUND($E58*I58,0))</f>
        <v/>
      </c>
      <c r="K58" s="28">
        <f>IF($F58="","",IFERROR(VLOOKUP($F58,일위대가총괄표!$A$6:$G$65,6,FALSE),""))</f>
        <v/>
      </c>
      <c r="L58" s="28">
        <f>IF(OR($E58="",K58=""),"",ROUND($E58*K58,0))</f>
        <v/>
      </c>
      <c r="M58" s="28">
        <f>IF($F58="","",IFERROR(VLOOKUP($F58,일위대가총괄표!$A$6:$G$65,7,FALSE),""))</f>
        <v/>
      </c>
      <c r="N58" s="28">
        <f>IF(OR($E58="",M58=""),"",ROUND($E58*M58,0))</f>
        <v/>
      </c>
      <c r="O58" s="26" t="n"/>
    </row>
    <row r="59" ht="20" customHeight="1">
      <c r="A59" s="26" t="n"/>
      <c r="B59" s="27" t="n"/>
      <c r="C59" s="27" t="n"/>
      <c r="D59" s="26" t="n"/>
      <c r="E59" s="29" t="n"/>
      <c r="F59" s="26" t="n"/>
      <c r="G59" s="28">
        <f>IF(COUNT(I59,K59,M59)=0,"",N(I59)+N(K59)+N(M59))</f>
        <v/>
      </c>
      <c r="H59" s="28">
        <f>IF(OR($E59="",G59=""),"",ROUND($E59*G59,0))</f>
        <v/>
      </c>
      <c r="I59" s="28">
        <f>IF($F59="","",IFERROR(VLOOKUP($F59,일위대가총괄표!$A$6:$G$65,5,FALSE),""))</f>
        <v/>
      </c>
      <c r="J59" s="28">
        <f>IF(OR($E59="",I59=""),"",ROUND($E59*I59,0))</f>
        <v/>
      </c>
      <c r="K59" s="28">
        <f>IF($F59="","",IFERROR(VLOOKUP($F59,일위대가총괄표!$A$6:$G$65,6,FALSE),""))</f>
        <v/>
      </c>
      <c r="L59" s="28">
        <f>IF(OR($E59="",K59=""),"",ROUND($E59*K59,0))</f>
        <v/>
      </c>
      <c r="M59" s="28">
        <f>IF($F59="","",IFERROR(VLOOKUP($F59,일위대가총괄표!$A$6:$G$65,7,FALSE),""))</f>
        <v/>
      </c>
      <c r="N59" s="28">
        <f>IF(OR($E59="",M59=""),"",ROUND($E59*M59,0))</f>
        <v/>
      </c>
      <c r="O59" s="26" t="n"/>
    </row>
    <row r="60" ht="20" customHeight="1">
      <c r="A60" s="26" t="n"/>
      <c r="B60" s="27" t="n"/>
      <c r="C60" s="27" t="n"/>
      <c r="D60" s="26" t="n"/>
      <c r="E60" s="29" t="n"/>
      <c r="F60" s="26" t="n"/>
      <c r="G60" s="28">
        <f>IF(COUNT(I60,K60,M60)=0,"",N(I60)+N(K60)+N(M60))</f>
        <v/>
      </c>
      <c r="H60" s="28">
        <f>IF(OR($E60="",G60=""),"",ROUND($E60*G60,0))</f>
        <v/>
      </c>
      <c r="I60" s="28">
        <f>IF($F60="","",IFERROR(VLOOKUP($F60,일위대가총괄표!$A$6:$G$65,5,FALSE),""))</f>
        <v/>
      </c>
      <c r="J60" s="28">
        <f>IF(OR($E60="",I60=""),"",ROUND($E60*I60,0))</f>
        <v/>
      </c>
      <c r="K60" s="28">
        <f>IF($F60="","",IFERROR(VLOOKUP($F60,일위대가총괄표!$A$6:$G$65,6,FALSE),""))</f>
        <v/>
      </c>
      <c r="L60" s="28">
        <f>IF(OR($E60="",K60=""),"",ROUND($E60*K60,0))</f>
        <v/>
      </c>
      <c r="M60" s="28">
        <f>IF($F60="","",IFERROR(VLOOKUP($F60,일위대가총괄표!$A$6:$G$65,7,FALSE),""))</f>
        <v/>
      </c>
      <c r="N60" s="28">
        <f>IF(OR($E60="",M60=""),"",ROUND($E60*M60,0))</f>
        <v/>
      </c>
      <c r="O60" s="26" t="n"/>
    </row>
    <row r="61" ht="20" customHeight="1">
      <c r="A61" s="26" t="n"/>
      <c r="B61" s="27" t="n"/>
      <c r="C61" s="27" t="n"/>
      <c r="D61" s="26" t="n"/>
      <c r="E61" s="29" t="n"/>
      <c r="F61" s="26" t="n"/>
      <c r="G61" s="28">
        <f>IF(COUNT(I61,K61,M61)=0,"",N(I61)+N(K61)+N(M61))</f>
        <v/>
      </c>
      <c r="H61" s="28">
        <f>IF(OR($E61="",G61=""),"",ROUND($E61*G61,0))</f>
        <v/>
      </c>
      <c r="I61" s="28">
        <f>IF($F61="","",IFERROR(VLOOKUP($F61,일위대가총괄표!$A$6:$G$65,5,FALSE),""))</f>
        <v/>
      </c>
      <c r="J61" s="28">
        <f>IF(OR($E61="",I61=""),"",ROUND($E61*I61,0))</f>
        <v/>
      </c>
      <c r="K61" s="28">
        <f>IF($F61="","",IFERROR(VLOOKUP($F61,일위대가총괄표!$A$6:$G$65,6,FALSE),""))</f>
        <v/>
      </c>
      <c r="L61" s="28">
        <f>IF(OR($E61="",K61=""),"",ROUND($E61*K61,0))</f>
        <v/>
      </c>
      <c r="M61" s="28">
        <f>IF($F61="","",IFERROR(VLOOKUP($F61,일위대가총괄표!$A$6:$G$65,7,FALSE),""))</f>
        <v/>
      </c>
      <c r="N61" s="28">
        <f>IF(OR($E61="",M61=""),"",ROUND($E61*M61,0))</f>
        <v/>
      </c>
      <c r="O61" s="26" t="n"/>
    </row>
    <row r="62" ht="20" customHeight="1">
      <c r="A62" s="26" t="n"/>
      <c r="B62" s="27" t="n"/>
      <c r="C62" s="27" t="n"/>
      <c r="D62" s="26" t="n"/>
      <c r="E62" s="29" t="n"/>
      <c r="F62" s="26" t="n"/>
      <c r="G62" s="28">
        <f>IF(COUNT(I62,K62,M62)=0,"",N(I62)+N(K62)+N(M62))</f>
        <v/>
      </c>
      <c r="H62" s="28">
        <f>IF(OR($E62="",G62=""),"",ROUND($E62*G62,0))</f>
        <v/>
      </c>
      <c r="I62" s="28">
        <f>IF($F62="","",IFERROR(VLOOKUP($F62,일위대가총괄표!$A$6:$G$65,5,FALSE),""))</f>
        <v/>
      </c>
      <c r="J62" s="28">
        <f>IF(OR($E62="",I62=""),"",ROUND($E62*I62,0))</f>
        <v/>
      </c>
      <c r="K62" s="28">
        <f>IF($F62="","",IFERROR(VLOOKUP($F62,일위대가총괄표!$A$6:$G$65,6,FALSE),""))</f>
        <v/>
      </c>
      <c r="L62" s="28">
        <f>IF(OR($E62="",K62=""),"",ROUND($E62*K62,0))</f>
        <v/>
      </c>
      <c r="M62" s="28">
        <f>IF($F62="","",IFERROR(VLOOKUP($F62,일위대가총괄표!$A$6:$G$65,7,FALSE),""))</f>
        <v/>
      </c>
      <c r="N62" s="28">
        <f>IF(OR($E62="",M62=""),"",ROUND($E62*M62,0))</f>
        <v/>
      </c>
      <c r="O62" s="26" t="n"/>
    </row>
    <row r="63" ht="20" customHeight="1">
      <c r="A63" s="26" t="n"/>
      <c r="B63" s="27" t="n"/>
      <c r="C63" s="27" t="n"/>
      <c r="D63" s="26" t="n"/>
      <c r="E63" s="29" t="n"/>
      <c r="F63" s="26" t="n"/>
      <c r="G63" s="28">
        <f>IF(COUNT(I63,K63,M63)=0,"",N(I63)+N(K63)+N(M63))</f>
        <v/>
      </c>
      <c r="H63" s="28">
        <f>IF(OR($E63="",G63=""),"",ROUND($E63*G63,0))</f>
        <v/>
      </c>
      <c r="I63" s="28">
        <f>IF($F63="","",IFERROR(VLOOKUP($F63,일위대가총괄표!$A$6:$G$65,5,FALSE),""))</f>
        <v/>
      </c>
      <c r="J63" s="28">
        <f>IF(OR($E63="",I63=""),"",ROUND($E63*I63,0))</f>
        <v/>
      </c>
      <c r="K63" s="28">
        <f>IF($F63="","",IFERROR(VLOOKUP($F63,일위대가총괄표!$A$6:$G$65,6,FALSE),""))</f>
        <v/>
      </c>
      <c r="L63" s="28">
        <f>IF(OR($E63="",K63=""),"",ROUND($E63*K63,0))</f>
        <v/>
      </c>
      <c r="M63" s="28">
        <f>IF($F63="","",IFERROR(VLOOKUP($F63,일위대가총괄표!$A$6:$G$65,7,FALSE),""))</f>
        <v/>
      </c>
      <c r="N63" s="28">
        <f>IF(OR($E63="",M63=""),"",ROUND($E63*M63,0))</f>
        <v/>
      </c>
      <c r="O63" s="26" t="n"/>
    </row>
    <row r="64" ht="20" customHeight="1">
      <c r="A64" s="26" t="n"/>
      <c r="B64" s="27" t="n"/>
      <c r="C64" s="27" t="n"/>
      <c r="D64" s="26" t="n"/>
      <c r="E64" s="29" t="n"/>
      <c r="F64" s="26" t="n"/>
      <c r="G64" s="28">
        <f>IF(COUNT(I64,K64,M64)=0,"",N(I64)+N(K64)+N(M64))</f>
        <v/>
      </c>
      <c r="H64" s="28">
        <f>IF(OR($E64="",G64=""),"",ROUND($E64*G64,0))</f>
        <v/>
      </c>
      <c r="I64" s="28">
        <f>IF($F64="","",IFERROR(VLOOKUP($F64,일위대가총괄표!$A$6:$G$65,5,FALSE),""))</f>
        <v/>
      </c>
      <c r="J64" s="28">
        <f>IF(OR($E64="",I64=""),"",ROUND($E64*I64,0))</f>
        <v/>
      </c>
      <c r="K64" s="28">
        <f>IF($F64="","",IFERROR(VLOOKUP($F64,일위대가총괄표!$A$6:$G$65,6,FALSE),""))</f>
        <v/>
      </c>
      <c r="L64" s="28">
        <f>IF(OR($E64="",K64=""),"",ROUND($E64*K64,0))</f>
        <v/>
      </c>
      <c r="M64" s="28">
        <f>IF($F64="","",IFERROR(VLOOKUP($F64,일위대가총괄표!$A$6:$G$65,7,FALSE),""))</f>
        <v/>
      </c>
      <c r="N64" s="28">
        <f>IF(OR($E64="",M64=""),"",ROUND($E64*M64,0))</f>
        <v/>
      </c>
      <c r="O64" s="26" t="n"/>
    </row>
    <row r="65" ht="20" customHeight="1">
      <c r="A65" s="26" t="n"/>
      <c r="B65" s="27" t="n"/>
      <c r="C65" s="27" t="n"/>
      <c r="D65" s="26" t="n"/>
      <c r="E65" s="29" t="n"/>
      <c r="F65" s="26" t="n"/>
      <c r="G65" s="28">
        <f>IF(COUNT(I65,K65,M65)=0,"",N(I65)+N(K65)+N(M65))</f>
        <v/>
      </c>
      <c r="H65" s="28">
        <f>IF(OR($E65="",G65=""),"",ROUND($E65*G65,0))</f>
        <v/>
      </c>
      <c r="I65" s="28">
        <f>IF($F65="","",IFERROR(VLOOKUP($F65,일위대가총괄표!$A$6:$G$65,5,FALSE),""))</f>
        <v/>
      </c>
      <c r="J65" s="28">
        <f>IF(OR($E65="",I65=""),"",ROUND($E65*I65,0))</f>
        <v/>
      </c>
      <c r="K65" s="28">
        <f>IF($F65="","",IFERROR(VLOOKUP($F65,일위대가총괄표!$A$6:$G$65,6,FALSE),""))</f>
        <v/>
      </c>
      <c r="L65" s="28">
        <f>IF(OR($E65="",K65=""),"",ROUND($E65*K65,0))</f>
        <v/>
      </c>
      <c r="M65" s="28">
        <f>IF($F65="","",IFERROR(VLOOKUP($F65,일위대가총괄표!$A$6:$G$65,7,FALSE),""))</f>
        <v/>
      </c>
      <c r="N65" s="28">
        <f>IF(OR($E65="",M65=""),"",ROUND($E65*M65,0))</f>
        <v/>
      </c>
      <c r="O65" s="26" t="n"/>
    </row>
    <row r="66">
      <c r="A66" s="23" t="n"/>
      <c r="B66" s="24" t="inlineStr">
        <is>
          <t xml:space="preserve">  합        계</t>
        </is>
      </c>
      <c r="C66" s="23" t="n"/>
      <c r="D66" s="23" t="n"/>
      <c r="E66" s="23" t="n"/>
      <c r="F66" s="23" t="n"/>
      <c r="G66" s="23" t="n"/>
      <c r="H66" s="25">
        <f>SUM(H6:H65)</f>
        <v/>
      </c>
      <c r="I66" s="23" t="n"/>
      <c r="J66" s="25">
        <f>SUM(J6:J65)</f>
        <v/>
      </c>
      <c r="K66" s="23" t="n"/>
      <c r="L66" s="25">
        <f>SUM(L6:L65)</f>
        <v/>
      </c>
      <c r="M66" s="23" t="n"/>
      <c r="N66" s="25">
        <f>SUM(N6:N65)</f>
        <v/>
      </c>
      <c r="O66" s="23" t="n"/>
    </row>
    <row r="68">
      <c r="A68" s="5" t="inlineStr">
        <is>
          <t>※ 「일위대가 호표」에 호표번호(예: 1)를 적으면 일위대가총괄표에서 단가가 자동으로 옵니다.</t>
        </is>
      </c>
    </row>
    <row r="69">
      <c r="A69" s="5" t="inlineStr">
        <is>
          <t>※ 호표가 없는 품목은 노무비·재료비·경비 단가를 직접 적으십시오(수식을 지우고 숫자를 넣으면 됩니다).</t>
        </is>
      </c>
    </row>
    <row r="70">
      <c r="A70" s="5" t="inlineStr">
        <is>
          <t>※ 공종코드는 내역서총괄표의 공종코드와 같게 적어야 합계가 모입니다.</t>
        </is>
      </c>
    </row>
  </sheetData>
  <mergeCells count="6">
    <mergeCell ref="A69:O69"/>
    <mergeCell ref="A2:O2"/>
    <mergeCell ref="A68:O68"/>
    <mergeCell ref="A1:O1"/>
    <mergeCell ref="A70:O70"/>
    <mergeCell ref="A3:O3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67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8" customWidth="1" min="1" max="1"/>
    <col width="30" customWidth="1" min="2" max="2"/>
    <col width="22" customWidth="1" min="3" max="3"/>
    <col width="8" customWidth="1" min="4" max="4"/>
    <col width="14" customWidth="1" min="5" max="5"/>
    <col width="14" customWidth="1" min="6" max="6"/>
    <col width="14" customWidth="1" min="7" max="7"/>
  </cols>
  <sheetData>
    <row r="1" ht="18" customHeight="1">
      <c r="A1" s="6" t="inlineStr">
        <is>
          <t xml:space="preserve">  K-건설맵  |  k-conmap.com   무료 건설 서식</t>
        </is>
      </c>
    </row>
    <row r="2" ht="32" customHeight="1">
      <c r="A2" s="7" t="inlineStr">
        <is>
          <t>일 위 대 가  총 괄 표</t>
        </is>
      </c>
    </row>
    <row r="3">
      <c r="A3" s="8" t="inlineStr">
        <is>
          <t>일위대가 시트의 호표별 합계가 자동으로 올라옵니다</t>
        </is>
      </c>
    </row>
    <row r="5" ht="26" customHeight="1">
      <c r="A5" s="14" t="inlineStr">
        <is>
          <t>호표</t>
        </is>
      </c>
      <c r="B5" s="14" t="inlineStr">
        <is>
          <t>품        명</t>
        </is>
      </c>
      <c r="C5" s="14" t="inlineStr">
        <is>
          <t>규        격</t>
        </is>
      </c>
      <c r="D5" s="14" t="inlineStr">
        <is>
          <t>단위</t>
        </is>
      </c>
      <c r="E5" s="14" t="inlineStr">
        <is>
          <t>노 무 비</t>
        </is>
      </c>
      <c r="F5" s="14" t="inlineStr">
        <is>
          <t>재 료 비</t>
        </is>
      </c>
      <c r="G5" s="14" t="inlineStr">
        <is>
          <t>경        비</t>
        </is>
      </c>
    </row>
    <row r="6" ht="20" customHeight="1">
      <c r="A6" s="26" t="n"/>
      <c r="B6" s="27" t="n"/>
      <c r="C6" s="27" t="n"/>
      <c r="D6" s="26" t="n"/>
      <c r="E6" s="28">
        <f>IF($A6="","",SUMIF(일위대가!$A$6:$A$305,$A6,일위대가!$I$6:$I$305))</f>
        <v/>
      </c>
      <c r="F6" s="28">
        <f>IF($A6="","",SUMIF(일위대가!$A$6:$A$305,$A6,일위대가!$K$6:$K$305))</f>
        <v/>
      </c>
      <c r="G6" s="28">
        <f>IF($A6="","",SUMIF(일위대가!$A$6:$A$305,$A6,일위대가!$M$6:$M$305))</f>
        <v/>
      </c>
    </row>
    <row r="7" ht="20" customHeight="1">
      <c r="A7" s="26" t="n"/>
      <c r="B7" s="27" t="n"/>
      <c r="C7" s="27" t="n"/>
      <c r="D7" s="26" t="n"/>
      <c r="E7" s="28">
        <f>IF($A7="","",SUMIF(일위대가!$A$6:$A$305,$A7,일위대가!$I$6:$I$305))</f>
        <v/>
      </c>
      <c r="F7" s="28">
        <f>IF($A7="","",SUMIF(일위대가!$A$6:$A$305,$A7,일위대가!$K$6:$K$305))</f>
        <v/>
      </c>
      <c r="G7" s="28">
        <f>IF($A7="","",SUMIF(일위대가!$A$6:$A$305,$A7,일위대가!$M$6:$M$305))</f>
        <v/>
      </c>
    </row>
    <row r="8" ht="20" customHeight="1">
      <c r="A8" s="26" t="n"/>
      <c r="B8" s="27" t="n"/>
      <c r="C8" s="27" t="n"/>
      <c r="D8" s="26" t="n"/>
      <c r="E8" s="28">
        <f>IF($A8="","",SUMIF(일위대가!$A$6:$A$305,$A8,일위대가!$I$6:$I$305))</f>
        <v/>
      </c>
      <c r="F8" s="28">
        <f>IF($A8="","",SUMIF(일위대가!$A$6:$A$305,$A8,일위대가!$K$6:$K$305))</f>
        <v/>
      </c>
      <c r="G8" s="28">
        <f>IF($A8="","",SUMIF(일위대가!$A$6:$A$305,$A8,일위대가!$M$6:$M$305))</f>
        <v/>
      </c>
    </row>
    <row r="9" ht="20" customHeight="1">
      <c r="A9" s="26" t="n"/>
      <c r="B9" s="27" t="n"/>
      <c r="C9" s="27" t="n"/>
      <c r="D9" s="26" t="n"/>
      <c r="E9" s="28">
        <f>IF($A9="","",SUMIF(일위대가!$A$6:$A$305,$A9,일위대가!$I$6:$I$305))</f>
        <v/>
      </c>
      <c r="F9" s="28">
        <f>IF($A9="","",SUMIF(일위대가!$A$6:$A$305,$A9,일위대가!$K$6:$K$305))</f>
        <v/>
      </c>
      <c r="G9" s="28">
        <f>IF($A9="","",SUMIF(일위대가!$A$6:$A$305,$A9,일위대가!$M$6:$M$305))</f>
        <v/>
      </c>
    </row>
    <row r="10" ht="20" customHeight="1">
      <c r="A10" s="26" t="n"/>
      <c r="B10" s="27" t="n"/>
      <c r="C10" s="27" t="n"/>
      <c r="D10" s="26" t="n"/>
      <c r="E10" s="28">
        <f>IF($A10="","",SUMIF(일위대가!$A$6:$A$305,$A10,일위대가!$I$6:$I$305))</f>
        <v/>
      </c>
      <c r="F10" s="28">
        <f>IF($A10="","",SUMIF(일위대가!$A$6:$A$305,$A10,일위대가!$K$6:$K$305))</f>
        <v/>
      </c>
      <c r="G10" s="28">
        <f>IF($A10="","",SUMIF(일위대가!$A$6:$A$305,$A10,일위대가!$M$6:$M$305))</f>
        <v/>
      </c>
    </row>
    <row r="11" ht="20" customHeight="1">
      <c r="A11" s="26" t="n"/>
      <c r="B11" s="27" t="n"/>
      <c r="C11" s="27" t="n"/>
      <c r="D11" s="26" t="n"/>
      <c r="E11" s="28">
        <f>IF($A11="","",SUMIF(일위대가!$A$6:$A$305,$A11,일위대가!$I$6:$I$305))</f>
        <v/>
      </c>
      <c r="F11" s="28">
        <f>IF($A11="","",SUMIF(일위대가!$A$6:$A$305,$A11,일위대가!$K$6:$K$305))</f>
        <v/>
      </c>
      <c r="G11" s="28">
        <f>IF($A11="","",SUMIF(일위대가!$A$6:$A$305,$A11,일위대가!$M$6:$M$305))</f>
        <v/>
      </c>
    </row>
    <row r="12" ht="20" customHeight="1">
      <c r="A12" s="26" t="n"/>
      <c r="B12" s="27" t="n"/>
      <c r="C12" s="27" t="n"/>
      <c r="D12" s="26" t="n"/>
      <c r="E12" s="28">
        <f>IF($A12="","",SUMIF(일위대가!$A$6:$A$305,$A12,일위대가!$I$6:$I$305))</f>
        <v/>
      </c>
      <c r="F12" s="28">
        <f>IF($A12="","",SUMIF(일위대가!$A$6:$A$305,$A12,일위대가!$K$6:$K$305))</f>
        <v/>
      </c>
      <c r="G12" s="28">
        <f>IF($A12="","",SUMIF(일위대가!$A$6:$A$305,$A12,일위대가!$M$6:$M$305))</f>
        <v/>
      </c>
    </row>
    <row r="13" ht="20" customHeight="1">
      <c r="A13" s="26" t="n"/>
      <c r="B13" s="27" t="n"/>
      <c r="C13" s="27" t="n"/>
      <c r="D13" s="26" t="n"/>
      <c r="E13" s="28">
        <f>IF($A13="","",SUMIF(일위대가!$A$6:$A$305,$A13,일위대가!$I$6:$I$305))</f>
        <v/>
      </c>
      <c r="F13" s="28">
        <f>IF($A13="","",SUMIF(일위대가!$A$6:$A$305,$A13,일위대가!$K$6:$K$305))</f>
        <v/>
      </c>
      <c r="G13" s="28">
        <f>IF($A13="","",SUMIF(일위대가!$A$6:$A$305,$A13,일위대가!$M$6:$M$305))</f>
        <v/>
      </c>
    </row>
    <row r="14" ht="20" customHeight="1">
      <c r="A14" s="26" t="n"/>
      <c r="B14" s="27" t="n"/>
      <c r="C14" s="27" t="n"/>
      <c r="D14" s="26" t="n"/>
      <c r="E14" s="28">
        <f>IF($A14="","",SUMIF(일위대가!$A$6:$A$305,$A14,일위대가!$I$6:$I$305))</f>
        <v/>
      </c>
      <c r="F14" s="28">
        <f>IF($A14="","",SUMIF(일위대가!$A$6:$A$305,$A14,일위대가!$K$6:$K$305))</f>
        <v/>
      </c>
      <c r="G14" s="28">
        <f>IF($A14="","",SUMIF(일위대가!$A$6:$A$305,$A14,일위대가!$M$6:$M$305))</f>
        <v/>
      </c>
    </row>
    <row r="15" ht="20" customHeight="1">
      <c r="A15" s="26" t="n"/>
      <c r="B15" s="27" t="n"/>
      <c r="C15" s="27" t="n"/>
      <c r="D15" s="26" t="n"/>
      <c r="E15" s="28">
        <f>IF($A15="","",SUMIF(일위대가!$A$6:$A$305,$A15,일위대가!$I$6:$I$305))</f>
        <v/>
      </c>
      <c r="F15" s="28">
        <f>IF($A15="","",SUMIF(일위대가!$A$6:$A$305,$A15,일위대가!$K$6:$K$305))</f>
        <v/>
      </c>
      <c r="G15" s="28">
        <f>IF($A15="","",SUMIF(일위대가!$A$6:$A$305,$A15,일위대가!$M$6:$M$305))</f>
        <v/>
      </c>
    </row>
    <row r="16" ht="20" customHeight="1">
      <c r="A16" s="26" t="n"/>
      <c r="B16" s="27" t="n"/>
      <c r="C16" s="27" t="n"/>
      <c r="D16" s="26" t="n"/>
      <c r="E16" s="28">
        <f>IF($A16="","",SUMIF(일위대가!$A$6:$A$305,$A16,일위대가!$I$6:$I$305))</f>
        <v/>
      </c>
      <c r="F16" s="28">
        <f>IF($A16="","",SUMIF(일위대가!$A$6:$A$305,$A16,일위대가!$K$6:$K$305))</f>
        <v/>
      </c>
      <c r="G16" s="28">
        <f>IF($A16="","",SUMIF(일위대가!$A$6:$A$305,$A16,일위대가!$M$6:$M$305))</f>
        <v/>
      </c>
    </row>
    <row r="17" ht="20" customHeight="1">
      <c r="A17" s="26" t="n"/>
      <c r="B17" s="27" t="n"/>
      <c r="C17" s="27" t="n"/>
      <c r="D17" s="26" t="n"/>
      <c r="E17" s="28">
        <f>IF($A17="","",SUMIF(일위대가!$A$6:$A$305,$A17,일위대가!$I$6:$I$305))</f>
        <v/>
      </c>
      <c r="F17" s="28">
        <f>IF($A17="","",SUMIF(일위대가!$A$6:$A$305,$A17,일위대가!$K$6:$K$305))</f>
        <v/>
      </c>
      <c r="G17" s="28">
        <f>IF($A17="","",SUMIF(일위대가!$A$6:$A$305,$A17,일위대가!$M$6:$M$305))</f>
        <v/>
      </c>
    </row>
    <row r="18" ht="20" customHeight="1">
      <c r="A18" s="26" t="n"/>
      <c r="B18" s="27" t="n"/>
      <c r="C18" s="27" t="n"/>
      <c r="D18" s="26" t="n"/>
      <c r="E18" s="28">
        <f>IF($A18="","",SUMIF(일위대가!$A$6:$A$305,$A18,일위대가!$I$6:$I$305))</f>
        <v/>
      </c>
      <c r="F18" s="28">
        <f>IF($A18="","",SUMIF(일위대가!$A$6:$A$305,$A18,일위대가!$K$6:$K$305))</f>
        <v/>
      </c>
      <c r="G18" s="28">
        <f>IF($A18="","",SUMIF(일위대가!$A$6:$A$305,$A18,일위대가!$M$6:$M$305))</f>
        <v/>
      </c>
    </row>
    <row r="19" ht="20" customHeight="1">
      <c r="A19" s="26" t="n"/>
      <c r="B19" s="27" t="n"/>
      <c r="C19" s="27" t="n"/>
      <c r="D19" s="26" t="n"/>
      <c r="E19" s="28">
        <f>IF($A19="","",SUMIF(일위대가!$A$6:$A$305,$A19,일위대가!$I$6:$I$305))</f>
        <v/>
      </c>
      <c r="F19" s="28">
        <f>IF($A19="","",SUMIF(일위대가!$A$6:$A$305,$A19,일위대가!$K$6:$K$305))</f>
        <v/>
      </c>
      <c r="G19" s="28">
        <f>IF($A19="","",SUMIF(일위대가!$A$6:$A$305,$A19,일위대가!$M$6:$M$305))</f>
        <v/>
      </c>
    </row>
    <row r="20" ht="20" customHeight="1">
      <c r="A20" s="26" t="n"/>
      <c r="B20" s="27" t="n"/>
      <c r="C20" s="27" t="n"/>
      <c r="D20" s="26" t="n"/>
      <c r="E20" s="28">
        <f>IF($A20="","",SUMIF(일위대가!$A$6:$A$305,$A20,일위대가!$I$6:$I$305))</f>
        <v/>
      </c>
      <c r="F20" s="28">
        <f>IF($A20="","",SUMIF(일위대가!$A$6:$A$305,$A20,일위대가!$K$6:$K$305))</f>
        <v/>
      </c>
      <c r="G20" s="28">
        <f>IF($A20="","",SUMIF(일위대가!$A$6:$A$305,$A20,일위대가!$M$6:$M$305))</f>
        <v/>
      </c>
    </row>
    <row r="21" ht="20" customHeight="1">
      <c r="A21" s="26" t="n"/>
      <c r="B21" s="27" t="n"/>
      <c r="C21" s="27" t="n"/>
      <c r="D21" s="26" t="n"/>
      <c r="E21" s="28">
        <f>IF($A21="","",SUMIF(일위대가!$A$6:$A$305,$A21,일위대가!$I$6:$I$305))</f>
        <v/>
      </c>
      <c r="F21" s="28">
        <f>IF($A21="","",SUMIF(일위대가!$A$6:$A$305,$A21,일위대가!$K$6:$K$305))</f>
        <v/>
      </c>
      <c r="G21" s="28">
        <f>IF($A21="","",SUMIF(일위대가!$A$6:$A$305,$A21,일위대가!$M$6:$M$305))</f>
        <v/>
      </c>
    </row>
    <row r="22" ht="20" customHeight="1">
      <c r="A22" s="26" t="n"/>
      <c r="B22" s="27" t="n"/>
      <c r="C22" s="27" t="n"/>
      <c r="D22" s="26" t="n"/>
      <c r="E22" s="28">
        <f>IF($A22="","",SUMIF(일위대가!$A$6:$A$305,$A22,일위대가!$I$6:$I$305))</f>
        <v/>
      </c>
      <c r="F22" s="28">
        <f>IF($A22="","",SUMIF(일위대가!$A$6:$A$305,$A22,일위대가!$K$6:$K$305))</f>
        <v/>
      </c>
      <c r="G22" s="28">
        <f>IF($A22="","",SUMIF(일위대가!$A$6:$A$305,$A22,일위대가!$M$6:$M$305))</f>
        <v/>
      </c>
    </row>
    <row r="23" ht="20" customHeight="1">
      <c r="A23" s="26" t="n"/>
      <c r="B23" s="27" t="n"/>
      <c r="C23" s="27" t="n"/>
      <c r="D23" s="26" t="n"/>
      <c r="E23" s="28">
        <f>IF($A23="","",SUMIF(일위대가!$A$6:$A$305,$A23,일위대가!$I$6:$I$305))</f>
        <v/>
      </c>
      <c r="F23" s="28">
        <f>IF($A23="","",SUMIF(일위대가!$A$6:$A$305,$A23,일위대가!$K$6:$K$305))</f>
        <v/>
      </c>
      <c r="G23" s="28">
        <f>IF($A23="","",SUMIF(일위대가!$A$6:$A$305,$A23,일위대가!$M$6:$M$305))</f>
        <v/>
      </c>
    </row>
    <row r="24" ht="20" customHeight="1">
      <c r="A24" s="26" t="n"/>
      <c r="B24" s="27" t="n"/>
      <c r="C24" s="27" t="n"/>
      <c r="D24" s="26" t="n"/>
      <c r="E24" s="28">
        <f>IF($A24="","",SUMIF(일위대가!$A$6:$A$305,$A24,일위대가!$I$6:$I$305))</f>
        <v/>
      </c>
      <c r="F24" s="28">
        <f>IF($A24="","",SUMIF(일위대가!$A$6:$A$305,$A24,일위대가!$K$6:$K$305))</f>
        <v/>
      </c>
      <c r="G24" s="28">
        <f>IF($A24="","",SUMIF(일위대가!$A$6:$A$305,$A24,일위대가!$M$6:$M$305))</f>
        <v/>
      </c>
    </row>
    <row r="25" ht="20" customHeight="1">
      <c r="A25" s="26" t="n"/>
      <c r="B25" s="27" t="n"/>
      <c r="C25" s="27" t="n"/>
      <c r="D25" s="26" t="n"/>
      <c r="E25" s="28">
        <f>IF($A25="","",SUMIF(일위대가!$A$6:$A$305,$A25,일위대가!$I$6:$I$305))</f>
        <v/>
      </c>
      <c r="F25" s="28">
        <f>IF($A25="","",SUMIF(일위대가!$A$6:$A$305,$A25,일위대가!$K$6:$K$305))</f>
        <v/>
      </c>
      <c r="G25" s="28">
        <f>IF($A25="","",SUMIF(일위대가!$A$6:$A$305,$A25,일위대가!$M$6:$M$305))</f>
        <v/>
      </c>
    </row>
    <row r="26" ht="20" customHeight="1">
      <c r="A26" s="26" t="n"/>
      <c r="B26" s="27" t="n"/>
      <c r="C26" s="27" t="n"/>
      <c r="D26" s="26" t="n"/>
      <c r="E26" s="28">
        <f>IF($A26="","",SUMIF(일위대가!$A$6:$A$305,$A26,일위대가!$I$6:$I$305))</f>
        <v/>
      </c>
      <c r="F26" s="28">
        <f>IF($A26="","",SUMIF(일위대가!$A$6:$A$305,$A26,일위대가!$K$6:$K$305))</f>
        <v/>
      </c>
      <c r="G26" s="28">
        <f>IF($A26="","",SUMIF(일위대가!$A$6:$A$305,$A26,일위대가!$M$6:$M$305))</f>
        <v/>
      </c>
    </row>
    <row r="27" ht="20" customHeight="1">
      <c r="A27" s="26" t="n"/>
      <c r="B27" s="27" t="n"/>
      <c r="C27" s="27" t="n"/>
      <c r="D27" s="26" t="n"/>
      <c r="E27" s="28">
        <f>IF($A27="","",SUMIF(일위대가!$A$6:$A$305,$A27,일위대가!$I$6:$I$305))</f>
        <v/>
      </c>
      <c r="F27" s="28">
        <f>IF($A27="","",SUMIF(일위대가!$A$6:$A$305,$A27,일위대가!$K$6:$K$305))</f>
        <v/>
      </c>
      <c r="G27" s="28">
        <f>IF($A27="","",SUMIF(일위대가!$A$6:$A$305,$A27,일위대가!$M$6:$M$305))</f>
        <v/>
      </c>
    </row>
    <row r="28" ht="20" customHeight="1">
      <c r="A28" s="26" t="n"/>
      <c r="B28" s="27" t="n"/>
      <c r="C28" s="27" t="n"/>
      <c r="D28" s="26" t="n"/>
      <c r="E28" s="28">
        <f>IF($A28="","",SUMIF(일위대가!$A$6:$A$305,$A28,일위대가!$I$6:$I$305))</f>
        <v/>
      </c>
      <c r="F28" s="28">
        <f>IF($A28="","",SUMIF(일위대가!$A$6:$A$305,$A28,일위대가!$K$6:$K$305))</f>
        <v/>
      </c>
      <c r="G28" s="28">
        <f>IF($A28="","",SUMIF(일위대가!$A$6:$A$305,$A28,일위대가!$M$6:$M$305))</f>
        <v/>
      </c>
    </row>
    <row r="29" ht="20" customHeight="1">
      <c r="A29" s="26" t="n"/>
      <c r="B29" s="27" t="n"/>
      <c r="C29" s="27" t="n"/>
      <c r="D29" s="26" t="n"/>
      <c r="E29" s="28">
        <f>IF($A29="","",SUMIF(일위대가!$A$6:$A$305,$A29,일위대가!$I$6:$I$305))</f>
        <v/>
      </c>
      <c r="F29" s="28">
        <f>IF($A29="","",SUMIF(일위대가!$A$6:$A$305,$A29,일위대가!$K$6:$K$305))</f>
        <v/>
      </c>
      <c r="G29" s="28">
        <f>IF($A29="","",SUMIF(일위대가!$A$6:$A$305,$A29,일위대가!$M$6:$M$305))</f>
        <v/>
      </c>
    </row>
    <row r="30" ht="20" customHeight="1">
      <c r="A30" s="26" t="n"/>
      <c r="B30" s="27" t="n"/>
      <c r="C30" s="27" t="n"/>
      <c r="D30" s="26" t="n"/>
      <c r="E30" s="28">
        <f>IF($A30="","",SUMIF(일위대가!$A$6:$A$305,$A30,일위대가!$I$6:$I$305))</f>
        <v/>
      </c>
      <c r="F30" s="28">
        <f>IF($A30="","",SUMIF(일위대가!$A$6:$A$305,$A30,일위대가!$K$6:$K$305))</f>
        <v/>
      </c>
      <c r="G30" s="28">
        <f>IF($A30="","",SUMIF(일위대가!$A$6:$A$305,$A30,일위대가!$M$6:$M$305))</f>
        <v/>
      </c>
    </row>
    <row r="31" ht="20" customHeight="1">
      <c r="A31" s="26" t="n"/>
      <c r="B31" s="27" t="n"/>
      <c r="C31" s="27" t="n"/>
      <c r="D31" s="26" t="n"/>
      <c r="E31" s="28">
        <f>IF($A31="","",SUMIF(일위대가!$A$6:$A$305,$A31,일위대가!$I$6:$I$305))</f>
        <v/>
      </c>
      <c r="F31" s="28">
        <f>IF($A31="","",SUMIF(일위대가!$A$6:$A$305,$A31,일위대가!$K$6:$K$305))</f>
        <v/>
      </c>
      <c r="G31" s="28">
        <f>IF($A31="","",SUMIF(일위대가!$A$6:$A$305,$A31,일위대가!$M$6:$M$305))</f>
        <v/>
      </c>
    </row>
    <row r="32" ht="20" customHeight="1">
      <c r="A32" s="26" t="n"/>
      <c r="B32" s="27" t="n"/>
      <c r="C32" s="27" t="n"/>
      <c r="D32" s="26" t="n"/>
      <c r="E32" s="28">
        <f>IF($A32="","",SUMIF(일위대가!$A$6:$A$305,$A32,일위대가!$I$6:$I$305))</f>
        <v/>
      </c>
      <c r="F32" s="28">
        <f>IF($A32="","",SUMIF(일위대가!$A$6:$A$305,$A32,일위대가!$K$6:$K$305))</f>
        <v/>
      </c>
      <c r="G32" s="28">
        <f>IF($A32="","",SUMIF(일위대가!$A$6:$A$305,$A32,일위대가!$M$6:$M$305))</f>
        <v/>
      </c>
    </row>
    <row r="33" ht="20" customHeight="1">
      <c r="A33" s="26" t="n"/>
      <c r="B33" s="27" t="n"/>
      <c r="C33" s="27" t="n"/>
      <c r="D33" s="26" t="n"/>
      <c r="E33" s="28">
        <f>IF($A33="","",SUMIF(일위대가!$A$6:$A$305,$A33,일위대가!$I$6:$I$305))</f>
        <v/>
      </c>
      <c r="F33" s="28">
        <f>IF($A33="","",SUMIF(일위대가!$A$6:$A$305,$A33,일위대가!$K$6:$K$305))</f>
        <v/>
      </c>
      <c r="G33" s="28">
        <f>IF($A33="","",SUMIF(일위대가!$A$6:$A$305,$A33,일위대가!$M$6:$M$305))</f>
        <v/>
      </c>
    </row>
    <row r="34" ht="20" customHeight="1">
      <c r="A34" s="26" t="n"/>
      <c r="B34" s="27" t="n"/>
      <c r="C34" s="27" t="n"/>
      <c r="D34" s="26" t="n"/>
      <c r="E34" s="28">
        <f>IF($A34="","",SUMIF(일위대가!$A$6:$A$305,$A34,일위대가!$I$6:$I$305))</f>
        <v/>
      </c>
      <c r="F34" s="28">
        <f>IF($A34="","",SUMIF(일위대가!$A$6:$A$305,$A34,일위대가!$K$6:$K$305))</f>
        <v/>
      </c>
      <c r="G34" s="28">
        <f>IF($A34="","",SUMIF(일위대가!$A$6:$A$305,$A34,일위대가!$M$6:$M$305))</f>
        <v/>
      </c>
    </row>
    <row r="35" ht="20" customHeight="1">
      <c r="A35" s="26" t="n"/>
      <c r="B35" s="27" t="n"/>
      <c r="C35" s="27" t="n"/>
      <c r="D35" s="26" t="n"/>
      <c r="E35" s="28">
        <f>IF($A35="","",SUMIF(일위대가!$A$6:$A$305,$A35,일위대가!$I$6:$I$305))</f>
        <v/>
      </c>
      <c r="F35" s="28">
        <f>IF($A35="","",SUMIF(일위대가!$A$6:$A$305,$A35,일위대가!$K$6:$K$305))</f>
        <v/>
      </c>
      <c r="G35" s="28">
        <f>IF($A35="","",SUMIF(일위대가!$A$6:$A$305,$A35,일위대가!$M$6:$M$305))</f>
        <v/>
      </c>
    </row>
    <row r="36" ht="20" customHeight="1">
      <c r="A36" s="26" t="n"/>
      <c r="B36" s="27" t="n"/>
      <c r="C36" s="27" t="n"/>
      <c r="D36" s="26" t="n"/>
      <c r="E36" s="28">
        <f>IF($A36="","",SUMIF(일위대가!$A$6:$A$305,$A36,일위대가!$I$6:$I$305))</f>
        <v/>
      </c>
      <c r="F36" s="28">
        <f>IF($A36="","",SUMIF(일위대가!$A$6:$A$305,$A36,일위대가!$K$6:$K$305))</f>
        <v/>
      </c>
      <c r="G36" s="28">
        <f>IF($A36="","",SUMIF(일위대가!$A$6:$A$305,$A36,일위대가!$M$6:$M$305))</f>
        <v/>
      </c>
    </row>
    <row r="37" ht="20" customHeight="1">
      <c r="A37" s="26" t="n"/>
      <c r="B37" s="27" t="n"/>
      <c r="C37" s="27" t="n"/>
      <c r="D37" s="26" t="n"/>
      <c r="E37" s="28">
        <f>IF($A37="","",SUMIF(일위대가!$A$6:$A$305,$A37,일위대가!$I$6:$I$305))</f>
        <v/>
      </c>
      <c r="F37" s="28">
        <f>IF($A37="","",SUMIF(일위대가!$A$6:$A$305,$A37,일위대가!$K$6:$K$305))</f>
        <v/>
      </c>
      <c r="G37" s="28">
        <f>IF($A37="","",SUMIF(일위대가!$A$6:$A$305,$A37,일위대가!$M$6:$M$305))</f>
        <v/>
      </c>
    </row>
    <row r="38" ht="20" customHeight="1">
      <c r="A38" s="26" t="n"/>
      <c r="B38" s="27" t="n"/>
      <c r="C38" s="27" t="n"/>
      <c r="D38" s="26" t="n"/>
      <c r="E38" s="28">
        <f>IF($A38="","",SUMIF(일위대가!$A$6:$A$305,$A38,일위대가!$I$6:$I$305))</f>
        <v/>
      </c>
      <c r="F38" s="28">
        <f>IF($A38="","",SUMIF(일위대가!$A$6:$A$305,$A38,일위대가!$K$6:$K$305))</f>
        <v/>
      </c>
      <c r="G38" s="28">
        <f>IF($A38="","",SUMIF(일위대가!$A$6:$A$305,$A38,일위대가!$M$6:$M$305))</f>
        <v/>
      </c>
    </row>
    <row r="39" ht="20" customHeight="1">
      <c r="A39" s="26" t="n"/>
      <c r="B39" s="27" t="n"/>
      <c r="C39" s="27" t="n"/>
      <c r="D39" s="26" t="n"/>
      <c r="E39" s="28">
        <f>IF($A39="","",SUMIF(일위대가!$A$6:$A$305,$A39,일위대가!$I$6:$I$305))</f>
        <v/>
      </c>
      <c r="F39" s="28">
        <f>IF($A39="","",SUMIF(일위대가!$A$6:$A$305,$A39,일위대가!$K$6:$K$305))</f>
        <v/>
      </c>
      <c r="G39" s="28">
        <f>IF($A39="","",SUMIF(일위대가!$A$6:$A$305,$A39,일위대가!$M$6:$M$305))</f>
        <v/>
      </c>
    </row>
    <row r="40" ht="20" customHeight="1">
      <c r="A40" s="26" t="n"/>
      <c r="B40" s="27" t="n"/>
      <c r="C40" s="27" t="n"/>
      <c r="D40" s="26" t="n"/>
      <c r="E40" s="28">
        <f>IF($A40="","",SUMIF(일위대가!$A$6:$A$305,$A40,일위대가!$I$6:$I$305))</f>
        <v/>
      </c>
      <c r="F40" s="28">
        <f>IF($A40="","",SUMIF(일위대가!$A$6:$A$305,$A40,일위대가!$K$6:$K$305))</f>
        <v/>
      </c>
      <c r="G40" s="28">
        <f>IF($A40="","",SUMIF(일위대가!$A$6:$A$305,$A40,일위대가!$M$6:$M$305))</f>
        <v/>
      </c>
    </row>
    <row r="41" ht="20" customHeight="1">
      <c r="A41" s="26" t="n"/>
      <c r="B41" s="27" t="n"/>
      <c r="C41" s="27" t="n"/>
      <c r="D41" s="26" t="n"/>
      <c r="E41" s="28">
        <f>IF($A41="","",SUMIF(일위대가!$A$6:$A$305,$A41,일위대가!$I$6:$I$305))</f>
        <v/>
      </c>
      <c r="F41" s="28">
        <f>IF($A41="","",SUMIF(일위대가!$A$6:$A$305,$A41,일위대가!$K$6:$K$305))</f>
        <v/>
      </c>
      <c r="G41" s="28">
        <f>IF($A41="","",SUMIF(일위대가!$A$6:$A$305,$A41,일위대가!$M$6:$M$305))</f>
        <v/>
      </c>
    </row>
    <row r="42" ht="20" customHeight="1">
      <c r="A42" s="26" t="n"/>
      <c r="B42" s="27" t="n"/>
      <c r="C42" s="27" t="n"/>
      <c r="D42" s="26" t="n"/>
      <c r="E42" s="28">
        <f>IF($A42="","",SUMIF(일위대가!$A$6:$A$305,$A42,일위대가!$I$6:$I$305))</f>
        <v/>
      </c>
      <c r="F42" s="28">
        <f>IF($A42="","",SUMIF(일위대가!$A$6:$A$305,$A42,일위대가!$K$6:$K$305))</f>
        <v/>
      </c>
      <c r="G42" s="28">
        <f>IF($A42="","",SUMIF(일위대가!$A$6:$A$305,$A42,일위대가!$M$6:$M$305))</f>
        <v/>
      </c>
    </row>
    <row r="43" ht="20" customHeight="1">
      <c r="A43" s="26" t="n"/>
      <c r="B43" s="27" t="n"/>
      <c r="C43" s="27" t="n"/>
      <c r="D43" s="26" t="n"/>
      <c r="E43" s="28">
        <f>IF($A43="","",SUMIF(일위대가!$A$6:$A$305,$A43,일위대가!$I$6:$I$305))</f>
        <v/>
      </c>
      <c r="F43" s="28">
        <f>IF($A43="","",SUMIF(일위대가!$A$6:$A$305,$A43,일위대가!$K$6:$K$305))</f>
        <v/>
      </c>
      <c r="G43" s="28">
        <f>IF($A43="","",SUMIF(일위대가!$A$6:$A$305,$A43,일위대가!$M$6:$M$305))</f>
        <v/>
      </c>
    </row>
    <row r="44" ht="20" customHeight="1">
      <c r="A44" s="26" t="n"/>
      <c r="B44" s="27" t="n"/>
      <c r="C44" s="27" t="n"/>
      <c r="D44" s="26" t="n"/>
      <c r="E44" s="28">
        <f>IF($A44="","",SUMIF(일위대가!$A$6:$A$305,$A44,일위대가!$I$6:$I$305))</f>
        <v/>
      </c>
      <c r="F44" s="28">
        <f>IF($A44="","",SUMIF(일위대가!$A$6:$A$305,$A44,일위대가!$K$6:$K$305))</f>
        <v/>
      </c>
      <c r="G44" s="28">
        <f>IF($A44="","",SUMIF(일위대가!$A$6:$A$305,$A44,일위대가!$M$6:$M$305))</f>
        <v/>
      </c>
    </row>
    <row r="45" ht="20" customHeight="1">
      <c r="A45" s="26" t="n"/>
      <c r="B45" s="27" t="n"/>
      <c r="C45" s="27" t="n"/>
      <c r="D45" s="26" t="n"/>
      <c r="E45" s="28">
        <f>IF($A45="","",SUMIF(일위대가!$A$6:$A$305,$A45,일위대가!$I$6:$I$305))</f>
        <v/>
      </c>
      <c r="F45" s="28">
        <f>IF($A45="","",SUMIF(일위대가!$A$6:$A$305,$A45,일위대가!$K$6:$K$305))</f>
        <v/>
      </c>
      <c r="G45" s="28">
        <f>IF($A45="","",SUMIF(일위대가!$A$6:$A$305,$A45,일위대가!$M$6:$M$305))</f>
        <v/>
      </c>
    </row>
    <row r="46" ht="20" customHeight="1">
      <c r="A46" s="26" t="n"/>
      <c r="B46" s="27" t="n"/>
      <c r="C46" s="27" t="n"/>
      <c r="D46" s="26" t="n"/>
      <c r="E46" s="28">
        <f>IF($A46="","",SUMIF(일위대가!$A$6:$A$305,$A46,일위대가!$I$6:$I$305))</f>
        <v/>
      </c>
      <c r="F46" s="28">
        <f>IF($A46="","",SUMIF(일위대가!$A$6:$A$305,$A46,일위대가!$K$6:$K$305))</f>
        <v/>
      </c>
      <c r="G46" s="28">
        <f>IF($A46="","",SUMIF(일위대가!$A$6:$A$305,$A46,일위대가!$M$6:$M$305))</f>
        <v/>
      </c>
    </row>
    <row r="47" ht="20" customHeight="1">
      <c r="A47" s="26" t="n"/>
      <c r="B47" s="27" t="n"/>
      <c r="C47" s="27" t="n"/>
      <c r="D47" s="26" t="n"/>
      <c r="E47" s="28">
        <f>IF($A47="","",SUMIF(일위대가!$A$6:$A$305,$A47,일위대가!$I$6:$I$305))</f>
        <v/>
      </c>
      <c r="F47" s="28">
        <f>IF($A47="","",SUMIF(일위대가!$A$6:$A$305,$A47,일위대가!$K$6:$K$305))</f>
        <v/>
      </c>
      <c r="G47" s="28">
        <f>IF($A47="","",SUMIF(일위대가!$A$6:$A$305,$A47,일위대가!$M$6:$M$305))</f>
        <v/>
      </c>
    </row>
    <row r="48" ht="20" customHeight="1">
      <c r="A48" s="26" t="n"/>
      <c r="B48" s="27" t="n"/>
      <c r="C48" s="27" t="n"/>
      <c r="D48" s="26" t="n"/>
      <c r="E48" s="28">
        <f>IF($A48="","",SUMIF(일위대가!$A$6:$A$305,$A48,일위대가!$I$6:$I$305))</f>
        <v/>
      </c>
      <c r="F48" s="28">
        <f>IF($A48="","",SUMIF(일위대가!$A$6:$A$305,$A48,일위대가!$K$6:$K$305))</f>
        <v/>
      </c>
      <c r="G48" s="28">
        <f>IF($A48="","",SUMIF(일위대가!$A$6:$A$305,$A48,일위대가!$M$6:$M$305))</f>
        <v/>
      </c>
    </row>
    <row r="49" ht="20" customHeight="1">
      <c r="A49" s="26" t="n"/>
      <c r="B49" s="27" t="n"/>
      <c r="C49" s="27" t="n"/>
      <c r="D49" s="26" t="n"/>
      <c r="E49" s="28">
        <f>IF($A49="","",SUMIF(일위대가!$A$6:$A$305,$A49,일위대가!$I$6:$I$305))</f>
        <v/>
      </c>
      <c r="F49" s="28">
        <f>IF($A49="","",SUMIF(일위대가!$A$6:$A$305,$A49,일위대가!$K$6:$K$305))</f>
        <v/>
      </c>
      <c r="G49" s="28">
        <f>IF($A49="","",SUMIF(일위대가!$A$6:$A$305,$A49,일위대가!$M$6:$M$305))</f>
        <v/>
      </c>
    </row>
    <row r="50" ht="20" customHeight="1">
      <c r="A50" s="26" t="n"/>
      <c r="B50" s="27" t="n"/>
      <c r="C50" s="27" t="n"/>
      <c r="D50" s="26" t="n"/>
      <c r="E50" s="28">
        <f>IF($A50="","",SUMIF(일위대가!$A$6:$A$305,$A50,일위대가!$I$6:$I$305))</f>
        <v/>
      </c>
      <c r="F50" s="28">
        <f>IF($A50="","",SUMIF(일위대가!$A$6:$A$305,$A50,일위대가!$K$6:$K$305))</f>
        <v/>
      </c>
      <c r="G50" s="28">
        <f>IF($A50="","",SUMIF(일위대가!$A$6:$A$305,$A50,일위대가!$M$6:$M$305))</f>
        <v/>
      </c>
    </row>
    <row r="51" ht="20" customHeight="1">
      <c r="A51" s="26" t="n"/>
      <c r="B51" s="27" t="n"/>
      <c r="C51" s="27" t="n"/>
      <c r="D51" s="26" t="n"/>
      <c r="E51" s="28">
        <f>IF($A51="","",SUMIF(일위대가!$A$6:$A$305,$A51,일위대가!$I$6:$I$305))</f>
        <v/>
      </c>
      <c r="F51" s="28">
        <f>IF($A51="","",SUMIF(일위대가!$A$6:$A$305,$A51,일위대가!$K$6:$K$305))</f>
        <v/>
      </c>
      <c r="G51" s="28">
        <f>IF($A51="","",SUMIF(일위대가!$A$6:$A$305,$A51,일위대가!$M$6:$M$305))</f>
        <v/>
      </c>
    </row>
    <row r="52" ht="20" customHeight="1">
      <c r="A52" s="26" t="n"/>
      <c r="B52" s="27" t="n"/>
      <c r="C52" s="27" t="n"/>
      <c r="D52" s="26" t="n"/>
      <c r="E52" s="28">
        <f>IF($A52="","",SUMIF(일위대가!$A$6:$A$305,$A52,일위대가!$I$6:$I$305))</f>
        <v/>
      </c>
      <c r="F52" s="28">
        <f>IF($A52="","",SUMIF(일위대가!$A$6:$A$305,$A52,일위대가!$K$6:$K$305))</f>
        <v/>
      </c>
      <c r="G52" s="28">
        <f>IF($A52="","",SUMIF(일위대가!$A$6:$A$305,$A52,일위대가!$M$6:$M$305))</f>
        <v/>
      </c>
    </row>
    <row r="53" ht="20" customHeight="1">
      <c r="A53" s="26" t="n"/>
      <c r="B53" s="27" t="n"/>
      <c r="C53" s="27" t="n"/>
      <c r="D53" s="26" t="n"/>
      <c r="E53" s="28">
        <f>IF($A53="","",SUMIF(일위대가!$A$6:$A$305,$A53,일위대가!$I$6:$I$305))</f>
        <v/>
      </c>
      <c r="F53" s="28">
        <f>IF($A53="","",SUMIF(일위대가!$A$6:$A$305,$A53,일위대가!$K$6:$K$305))</f>
        <v/>
      </c>
      <c r="G53" s="28">
        <f>IF($A53="","",SUMIF(일위대가!$A$6:$A$305,$A53,일위대가!$M$6:$M$305))</f>
        <v/>
      </c>
    </row>
    <row r="54" ht="20" customHeight="1">
      <c r="A54" s="26" t="n"/>
      <c r="B54" s="27" t="n"/>
      <c r="C54" s="27" t="n"/>
      <c r="D54" s="26" t="n"/>
      <c r="E54" s="28">
        <f>IF($A54="","",SUMIF(일위대가!$A$6:$A$305,$A54,일위대가!$I$6:$I$305))</f>
        <v/>
      </c>
      <c r="F54" s="28">
        <f>IF($A54="","",SUMIF(일위대가!$A$6:$A$305,$A54,일위대가!$K$6:$K$305))</f>
        <v/>
      </c>
      <c r="G54" s="28">
        <f>IF($A54="","",SUMIF(일위대가!$A$6:$A$305,$A54,일위대가!$M$6:$M$305))</f>
        <v/>
      </c>
    </row>
    <row r="55" ht="20" customHeight="1">
      <c r="A55" s="26" t="n"/>
      <c r="B55" s="27" t="n"/>
      <c r="C55" s="27" t="n"/>
      <c r="D55" s="26" t="n"/>
      <c r="E55" s="28">
        <f>IF($A55="","",SUMIF(일위대가!$A$6:$A$305,$A55,일위대가!$I$6:$I$305))</f>
        <v/>
      </c>
      <c r="F55" s="28">
        <f>IF($A55="","",SUMIF(일위대가!$A$6:$A$305,$A55,일위대가!$K$6:$K$305))</f>
        <v/>
      </c>
      <c r="G55" s="28">
        <f>IF($A55="","",SUMIF(일위대가!$A$6:$A$305,$A55,일위대가!$M$6:$M$305))</f>
        <v/>
      </c>
    </row>
    <row r="56" ht="20" customHeight="1">
      <c r="A56" s="26" t="n"/>
      <c r="B56" s="27" t="n"/>
      <c r="C56" s="27" t="n"/>
      <c r="D56" s="26" t="n"/>
      <c r="E56" s="28">
        <f>IF($A56="","",SUMIF(일위대가!$A$6:$A$305,$A56,일위대가!$I$6:$I$305))</f>
        <v/>
      </c>
      <c r="F56" s="28">
        <f>IF($A56="","",SUMIF(일위대가!$A$6:$A$305,$A56,일위대가!$K$6:$K$305))</f>
        <v/>
      </c>
      <c r="G56" s="28">
        <f>IF($A56="","",SUMIF(일위대가!$A$6:$A$305,$A56,일위대가!$M$6:$M$305))</f>
        <v/>
      </c>
    </row>
    <row r="57" ht="20" customHeight="1">
      <c r="A57" s="26" t="n"/>
      <c r="B57" s="27" t="n"/>
      <c r="C57" s="27" t="n"/>
      <c r="D57" s="26" t="n"/>
      <c r="E57" s="28">
        <f>IF($A57="","",SUMIF(일위대가!$A$6:$A$305,$A57,일위대가!$I$6:$I$305))</f>
        <v/>
      </c>
      <c r="F57" s="28">
        <f>IF($A57="","",SUMIF(일위대가!$A$6:$A$305,$A57,일위대가!$K$6:$K$305))</f>
        <v/>
      </c>
      <c r="G57" s="28">
        <f>IF($A57="","",SUMIF(일위대가!$A$6:$A$305,$A57,일위대가!$M$6:$M$305))</f>
        <v/>
      </c>
    </row>
    <row r="58" ht="20" customHeight="1">
      <c r="A58" s="26" t="n"/>
      <c r="B58" s="27" t="n"/>
      <c r="C58" s="27" t="n"/>
      <c r="D58" s="26" t="n"/>
      <c r="E58" s="28">
        <f>IF($A58="","",SUMIF(일위대가!$A$6:$A$305,$A58,일위대가!$I$6:$I$305))</f>
        <v/>
      </c>
      <c r="F58" s="28">
        <f>IF($A58="","",SUMIF(일위대가!$A$6:$A$305,$A58,일위대가!$K$6:$K$305))</f>
        <v/>
      </c>
      <c r="G58" s="28">
        <f>IF($A58="","",SUMIF(일위대가!$A$6:$A$305,$A58,일위대가!$M$6:$M$305))</f>
        <v/>
      </c>
    </row>
    <row r="59" ht="20" customHeight="1">
      <c r="A59" s="26" t="n"/>
      <c r="B59" s="27" t="n"/>
      <c r="C59" s="27" t="n"/>
      <c r="D59" s="26" t="n"/>
      <c r="E59" s="28">
        <f>IF($A59="","",SUMIF(일위대가!$A$6:$A$305,$A59,일위대가!$I$6:$I$305))</f>
        <v/>
      </c>
      <c r="F59" s="28">
        <f>IF($A59="","",SUMIF(일위대가!$A$6:$A$305,$A59,일위대가!$K$6:$K$305))</f>
        <v/>
      </c>
      <c r="G59" s="28">
        <f>IF($A59="","",SUMIF(일위대가!$A$6:$A$305,$A59,일위대가!$M$6:$M$305))</f>
        <v/>
      </c>
    </row>
    <row r="60" ht="20" customHeight="1">
      <c r="A60" s="26" t="n"/>
      <c r="B60" s="27" t="n"/>
      <c r="C60" s="27" t="n"/>
      <c r="D60" s="26" t="n"/>
      <c r="E60" s="28">
        <f>IF($A60="","",SUMIF(일위대가!$A$6:$A$305,$A60,일위대가!$I$6:$I$305))</f>
        <v/>
      </c>
      <c r="F60" s="28">
        <f>IF($A60="","",SUMIF(일위대가!$A$6:$A$305,$A60,일위대가!$K$6:$K$305))</f>
        <v/>
      </c>
      <c r="G60" s="28">
        <f>IF($A60="","",SUMIF(일위대가!$A$6:$A$305,$A60,일위대가!$M$6:$M$305))</f>
        <v/>
      </c>
    </row>
    <row r="61" ht="20" customHeight="1">
      <c r="A61" s="26" t="n"/>
      <c r="B61" s="27" t="n"/>
      <c r="C61" s="27" t="n"/>
      <c r="D61" s="26" t="n"/>
      <c r="E61" s="28">
        <f>IF($A61="","",SUMIF(일위대가!$A$6:$A$305,$A61,일위대가!$I$6:$I$305))</f>
        <v/>
      </c>
      <c r="F61" s="28">
        <f>IF($A61="","",SUMIF(일위대가!$A$6:$A$305,$A61,일위대가!$K$6:$K$305))</f>
        <v/>
      </c>
      <c r="G61" s="28">
        <f>IF($A61="","",SUMIF(일위대가!$A$6:$A$305,$A61,일위대가!$M$6:$M$305))</f>
        <v/>
      </c>
    </row>
    <row r="62" ht="20" customHeight="1">
      <c r="A62" s="26" t="n"/>
      <c r="B62" s="27" t="n"/>
      <c r="C62" s="27" t="n"/>
      <c r="D62" s="26" t="n"/>
      <c r="E62" s="28">
        <f>IF($A62="","",SUMIF(일위대가!$A$6:$A$305,$A62,일위대가!$I$6:$I$305))</f>
        <v/>
      </c>
      <c r="F62" s="28">
        <f>IF($A62="","",SUMIF(일위대가!$A$6:$A$305,$A62,일위대가!$K$6:$K$305))</f>
        <v/>
      </c>
      <c r="G62" s="28">
        <f>IF($A62="","",SUMIF(일위대가!$A$6:$A$305,$A62,일위대가!$M$6:$M$305))</f>
        <v/>
      </c>
    </row>
    <row r="63" ht="20" customHeight="1">
      <c r="A63" s="26" t="n"/>
      <c r="B63" s="27" t="n"/>
      <c r="C63" s="27" t="n"/>
      <c r="D63" s="26" t="n"/>
      <c r="E63" s="28">
        <f>IF($A63="","",SUMIF(일위대가!$A$6:$A$305,$A63,일위대가!$I$6:$I$305))</f>
        <v/>
      </c>
      <c r="F63" s="28">
        <f>IF($A63="","",SUMIF(일위대가!$A$6:$A$305,$A63,일위대가!$K$6:$K$305))</f>
        <v/>
      </c>
      <c r="G63" s="28">
        <f>IF($A63="","",SUMIF(일위대가!$A$6:$A$305,$A63,일위대가!$M$6:$M$305))</f>
        <v/>
      </c>
    </row>
    <row r="64" ht="20" customHeight="1">
      <c r="A64" s="26" t="n"/>
      <c r="B64" s="27" t="n"/>
      <c r="C64" s="27" t="n"/>
      <c r="D64" s="26" t="n"/>
      <c r="E64" s="28">
        <f>IF($A64="","",SUMIF(일위대가!$A$6:$A$305,$A64,일위대가!$I$6:$I$305))</f>
        <v/>
      </c>
      <c r="F64" s="28">
        <f>IF($A64="","",SUMIF(일위대가!$A$6:$A$305,$A64,일위대가!$K$6:$K$305))</f>
        <v/>
      </c>
      <c r="G64" s="28">
        <f>IF($A64="","",SUMIF(일위대가!$A$6:$A$305,$A64,일위대가!$M$6:$M$305))</f>
        <v/>
      </c>
    </row>
    <row r="65" ht="20" customHeight="1">
      <c r="A65" s="26" t="n"/>
      <c r="B65" s="27" t="n"/>
      <c r="C65" s="27" t="n"/>
      <c r="D65" s="26" t="n"/>
      <c r="E65" s="28">
        <f>IF($A65="","",SUMIF(일위대가!$A$6:$A$305,$A65,일위대가!$I$6:$I$305))</f>
        <v/>
      </c>
      <c r="F65" s="28">
        <f>IF($A65="","",SUMIF(일위대가!$A$6:$A$305,$A65,일위대가!$K$6:$K$305))</f>
        <v/>
      </c>
      <c r="G65" s="28">
        <f>IF($A65="","",SUMIF(일위대가!$A$6:$A$305,$A65,일위대가!$M$6:$M$305))</f>
        <v/>
      </c>
    </row>
    <row r="67">
      <c r="A67" s="5" t="inlineStr">
        <is>
          <t>※ 호표번호는 일위대가 시트의 호표와 같게 적습니다. 내역서에서 이 호표로 단가를 끌어갑니다.</t>
        </is>
      </c>
    </row>
  </sheetData>
  <mergeCells count="4">
    <mergeCell ref="A67:G67"/>
    <mergeCell ref="A3:G3"/>
    <mergeCell ref="A2:G2"/>
    <mergeCell ref="A1:G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309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7" customWidth="1" min="1" max="1"/>
    <col width="26" customWidth="1" min="2" max="2"/>
    <col width="20" customWidth="1" min="3" max="3"/>
    <col width="7" customWidth="1" min="4" max="4"/>
    <col width="9" customWidth="1" min="5" max="5"/>
    <col width="10" customWidth="1" min="6" max="6"/>
    <col width="12" customWidth="1" min="7" max="7"/>
    <col width="11" customWidth="1" min="8" max="8"/>
    <col width="13" customWidth="1" min="9" max="9"/>
    <col width="11" customWidth="1" min="10" max="10"/>
    <col width="13" customWidth="1" min="11" max="11"/>
    <col width="11" customWidth="1" min="12" max="12"/>
    <col width="13" customWidth="1" min="13" max="13"/>
  </cols>
  <sheetData>
    <row r="1" ht="18" customHeight="1">
      <c r="A1" s="6" t="inlineStr">
        <is>
          <t xml:space="preserve">  K-건설맵  |  k-conmap.com   무료 건설 서식</t>
        </is>
      </c>
    </row>
    <row r="2" ht="32" customHeight="1">
      <c r="A2" s="7" t="inlineStr">
        <is>
          <t>일  위  대  가</t>
        </is>
      </c>
    </row>
    <row r="3">
      <c r="A3" s="8" t="inlineStr">
        <is>
          <t>품·자재를 넣으면 호표별 합계가 총괄표로 올라갑니다</t>
        </is>
      </c>
    </row>
    <row r="5" ht="26" customHeight="1">
      <c r="A5" s="14" t="inlineStr">
        <is>
          <t>호표</t>
        </is>
      </c>
      <c r="B5" s="14" t="inlineStr">
        <is>
          <t>품        명</t>
        </is>
      </c>
      <c r="C5" s="14" t="inlineStr">
        <is>
          <t>규        격</t>
        </is>
      </c>
      <c r="D5" s="14" t="inlineStr">
        <is>
          <t>단위</t>
        </is>
      </c>
      <c r="E5" s="14" t="inlineStr">
        <is>
          <t>수량</t>
        </is>
      </c>
      <c r="F5" s="14" t="inlineStr">
        <is>
          <t>구분</t>
        </is>
      </c>
      <c r="G5" s="14" t="inlineStr">
        <is>
          <t>단가
(자동)</t>
        </is>
      </c>
      <c r="H5" s="14" t="inlineStr">
        <is>
          <t>노무비
단가</t>
        </is>
      </c>
      <c r="I5" s="14" t="inlineStr">
        <is>
          <t>노무비
금액</t>
        </is>
      </c>
      <c r="J5" s="14" t="inlineStr">
        <is>
          <t>재료비
단가</t>
        </is>
      </c>
      <c r="K5" s="14" t="inlineStr">
        <is>
          <t>재료비
금액</t>
        </is>
      </c>
      <c r="L5" s="14" t="inlineStr">
        <is>
          <t>경비
단가</t>
        </is>
      </c>
      <c r="M5" s="14" t="inlineStr">
        <is>
          <t>경비
금액</t>
        </is>
      </c>
    </row>
    <row r="6" ht="19" customHeight="1">
      <c r="A6" s="26" t="n"/>
      <c r="B6" s="27" t="n"/>
      <c r="C6" s="27" t="n"/>
      <c r="D6" s="26" t="n"/>
      <c r="E6" s="29" t="n"/>
      <c r="F6" s="26" t="n"/>
      <c r="G6" s="28">
        <f>IF($B6="","",IFERROR(IF($F6="노임",VLOOKUP($B6,노임단가!$A$6:$D$105,4,FALSE),IF($F6="자재",VLOOKUP($B6,자재단가!$A$6:$E$205,5,FALSE),IF($F6="기계",VLOOKUP($B6,기계경비!$A$6:$E$105,5,FALSE),""))),""))</f>
        <v/>
      </c>
      <c r="H6" s="28">
        <f>IF($F6="노임",N($G6),"")</f>
        <v/>
      </c>
      <c r="I6" s="28">
        <f>IF(OR($E6="",H6=""),"",ROUND($E6*H6,0))</f>
        <v/>
      </c>
      <c r="J6" s="28">
        <f>IF($F6="자재",N($G6),"")</f>
        <v/>
      </c>
      <c r="K6" s="28">
        <f>IF(OR($E6="",J6=""),"",ROUND($E6*J6,0))</f>
        <v/>
      </c>
      <c r="L6" s="28">
        <f>IF($F6="기계",N($G6),"")</f>
        <v/>
      </c>
      <c r="M6" s="28">
        <f>IF(OR($E6="",L6=""),"",ROUND($E6*L6,0))</f>
        <v/>
      </c>
    </row>
    <row r="7" ht="19" customHeight="1">
      <c r="A7" s="26" t="n"/>
      <c r="B7" s="27" t="n"/>
      <c r="C7" s="27" t="n"/>
      <c r="D7" s="26" t="n"/>
      <c r="E7" s="29" t="n"/>
      <c r="F7" s="26" t="n"/>
      <c r="G7" s="28">
        <f>IF($B7="","",IFERROR(IF($F7="노임",VLOOKUP($B7,노임단가!$A$6:$D$105,4,FALSE),IF($F7="자재",VLOOKUP($B7,자재단가!$A$6:$E$205,5,FALSE),IF($F7="기계",VLOOKUP($B7,기계경비!$A$6:$E$105,5,FALSE),""))),""))</f>
        <v/>
      </c>
      <c r="H7" s="28">
        <f>IF($F7="노임",N($G7),"")</f>
        <v/>
      </c>
      <c r="I7" s="28">
        <f>IF(OR($E7="",H7=""),"",ROUND($E7*H7,0))</f>
        <v/>
      </c>
      <c r="J7" s="28">
        <f>IF($F7="자재",N($G7),"")</f>
        <v/>
      </c>
      <c r="K7" s="28">
        <f>IF(OR($E7="",J7=""),"",ROUND($E7*J7,0))</f>
        <v/>
      </c>
      <c r="L7" s="28">
        <f>IF($F7="기계",N($G7),"")</f>
        <v/>
      </c>
      <c r="M7" s="28">
        <f>IF(OR($E7="",L7=""),"",ROUND($E7*L7,0))</f>
        <v/>
      </c>
    </row>
    <row r="8" ht="19" customHeight="1">
      <c r="A8" s="26" t="n"/>
      <c r="B8" s="27" t="n"/>
      <c r="C8" s="27" t="n"/>
      <c r="D8" s="26" t="n"/>
      <c r="E8" s="29" t="n"/>
      <c r="F8" s="26" t="n"/>
      <c r="G8" s="28">
        <f>IF($B8="","",IFERROR(IF($F8="노임",VLOOKUP($B8,노임단가!$A$6:$D$105,4,FALSE),IF($F8="자재",VLOOKUP($B8,자재단가!$A$6:$E$205,5,FALSE),IF($F8="기계",VLOOKUP($B8,기계경비!$A$6:$E$105,5,FALSE),""))),""))</f>
        <v/>
      </c>
      <c r="H8" s="28">
        <f>IF($F8="노임",N($G8),"")</f>
        <v/>
      </c>
      <c r="I8" s="28">
        <f>IF(OR($E8="",H8=""),"",ROUND($E8*H8,0))</f>
        <v/>
      </c>
      <c r="J8" s="28">
        <f>IF($F8="자재",N($G8),"")</f>
        <v/>
      </c>
      <c r="K8" s="28">
        <f>IF(OR($E8="",J8=""),"",ROUND($E8*J8,0))</f>
        <v/>
      </c>
      <c r="L8" s="28">
        <f>IF($F8="기계",N($G8),"")</f>
        <v/>
      </c>
      <c r="M8" s="28">
        <f>IF(OR($E8="",L8=""),"",ROUND($E8*L8,0))</f>
        <v/>
      </c>
    </row>
    <row r="9" ht="19" customHeight="1">
      <c r="A9" s="26" t="n"/>
      <c r="B9" s="27" t="n"/>
      <c r="C9" s="27" t="n"/>
      <c r="D9" s="26" t="n"/>
      <c r="E9" s="29" t="n"/>
      <c r="F9" s="26" t="n"/>
      <c r="G9" s="28">
        <f>IF($B9="","",IFERROR(IF($F9="노임",VLOOKUP($B9,노임단가!$A$6:$D$105,4,FALSE),IF($F9="자재",VLOOKUP($B9,자재단가!$A$6:$E$205,5,FALSE),IF($F9="기계",VLOOKUP($B9,기계경비!$A$6:$E$105,5,FALSE),""))),""))</f>
        <v/>
      </c>
      <c r="H9" s="28">
        <f>IF($F9="노임",N($G9),"")</f>
        <v/>
      </c>
      <c r="I9" s="28">
        <f>IF(OR($E9="",H9=""),"",ROUND($E9*H9,0))</f>
        <v/>
      </c>
      <c r="J9" s="28">
        <f>IF($F9="자재",N($G9),"")</f>
        <v/>
      </c>
      <c r="K9" s="28">
        <f>IF(OR($E9="",J9=""),"",ROUND($E9*J9,0))</f>
        <v/>
      </c>
      <c r="L9" s="28">
        <f>IF($F9="기계",N($G9),"")</f>
        <v/>
      </c>
      <c r="M9" s="28">
        <f>IF(OR($E9="",L9=""),"",ROUND($E9*L9,0))</f>
        <v/>
      </c>
    </row>
    <row r="10" ht="19" customHeight="1">
      <c r="A10" s="26" t="n"/>
      <c r="B10" s="27" t="n"/>
      <c r="C10" s="27" t="n"/>
      <c r="D10" s="26" t="n"/>
      <c r="E10" s="29" t="n"/>
      <c r="F10" s="26" t="n"/>
      <c r="G10" s="28">
        <f>IF($B10="","",IFERROR(IF($F10="노임",VLOOKUP($B10,노임단가!$A$6:$D$105,4,FALSE),IF($F10="자재",VLOOKUP($B10,자재단가!$A$6:$E$205,5,FALSE),IF($F10="기계",VLOOKUP($B10,기계경비!$A$6:$E$105,5,FALSE),""))),""))</f>
        <v/>
      </c>
      <c r="H10" s="28">
        <f>IF($F10="노임",N($G10),"")</f>
        <v/>
      </c>
      <c r="I10" s="28">
        <f>IF(OR($E10="",H10=""),"",ROUND($E10*H10,0))</f>
        <v/>
      </c>
      <c r="J10" s="28">
        <f>IF($F10="자재",N($G10),"")</f>
        <v/>
      </c>
      <c r="K10" s="28">
        <f>IF(OR($E10="",J10=""),"",ROUND($E10*J10,0))</f>
        <v/>
      </c>
      <c r="L10" s="28">
        <f>IF($F10="기계",N($G10),"")</f>
        <v/>
      </c>
      <c r="M10" s="28">
        <f>IF(OR($E10="",L10=""),"",ROUND($E10*L10,0))</f>
        <v/>
      </c>
    </row>
    <row r="11" ht="19" customHeight="1">
      <c r="A11" s="26" t="n"/>
      <c r="B11" s="27" t="n"/>
      <c r="C11" s="27" t="n"/>
      <c r="D11" s="26" t="n"/>
      <c r="E11" s="29" t="n"/>
      <c r="F11" s="26" t="n"/>
      <c r="G11" s="28">
        <f>IF($B11="","",IFERROR(IF($F11="노임",VLOOKUP($B11,노임단가!$A$6:$D$105,4,FALSE),IF($F11="자재",VLOOKUP($B11,자재단가!$A$6:$E$205,5,FALSE),IF($F11="기계",VLOOKUP($B11,기계경비!$A$6:$E$105,5,FALSE),""))),""))</f>
        <v/>
      </c>
      <c r="H11" s="28">
        <f>IF($F11="노임",N($G11),"")</f>
        <v/>
      </c>
      <c r="I11" s="28">
        <f>IF(OR($E11="",H11=""),"",ROUND($E11*H11,0))</f>
        <v/>
      </c>
      <c r="J11" s="28">
        <f>IF($F11="자재",N($G11),"")</f>
        <v/>
      </c>
      <c r="K11" s="28">
        <f>IF(OR($E11="",J11=""),"",ROUND($E11*J11,0))</f>
        <v/>
      </c>
      <c r="L11" s="28">
        <f>IF($F11="기계",N($G11),"")</f>
        <v/>
      </c>
      <c r="M11" s="28">
        <f>IF(OR($E11="",L11=""),"",ROUND($E11*L11,0))</f>
        <v/>
      </c>
    </row>
    <row r="12" ht="19" customHeight="1">
      <c r="A12" s="26" t="n"/>
      <c r="B12" s="27" t="n"/>
      <c r="C12" s="27" t="n"/>
      <c r="D12" s="26" t="n"/>
      <c r="E12" s="29" t="n"/>
      <c r="F12" s="26" t="n"/>
      <c r="G12" s="28">
        <f>IF($B12="","",IFERROR(IF($F12="노임",VLOOKUP($B12,노임단가!$A$6:$D$105,4,FALSE),IF($F12="자재",VLOOKUP($B12,자재단가!$A$6:$E$205,5,FALSE),IF($F12="기계",VLOOKUP($B12,기계경비!$A$6:$E$105,5,FALSE),""))),""))</f>
        <v/>
      </c>
      <c r="H12" s="28">
        <f>IF($F12="노임",N($G12),"")</f>
        <v/>
      </c>
      <c r="I12" s="28">
        <f>IF(OR($E12="",H12=""),"",ROUND($E12*H12,0))</f>
        <v/>
      </c>
      <c r="J12" s="28">
        <f>IF($F12="자재",N($G12),"")</f>
        <v/>
      </c>
      <c r="K12" s="28">
        <f>IF(OR($E12="",J12=""),"",ROUND($E12*J12,0))</f>
        <v/>
      </c>
      <c r="L12" s="28">
        <f>IF($F12="기계",N($G12),"")</f>
        <v/>
      </c>
      <c r="M12" s="28">
        <f>IF(OR($E12="",L12=""),"",ROUND($E12*L12,0))</f>
        <v/>
      </c>
    </row>
    <row r="13" ht="19" customHeight="1">
      <c r="A13" s="26" t="n"/>
      <c r="B13" s="27" t="n"/>
      <c r="C13" s="27" t="n"/>
      <c r="D13" s="26" t="n"/>
      <c r="E13" s="29" t="n"/>
      <c r="F13" s="26" t="n"/>
      <c r="G13" s="28">
        <f>IF($B13="","",IFERROR(IF($F13="노임",VLOOKUP($B13,노임단가!$A$6:$D$105,4,FALSE),IF($F13="자재",VLOOKUP($B13,자재단가!$A$6:$E$205,5,FALSE),IF($F13="기계",VLOOKUP($B13,기계경비!$A$6:$E$105,5,FALSE),""))),""))</f>
        <v/>
      </c>
      <c r="H13" s="28">
        <f>IF($F13="노임",N($G13),"")</f>
        <v/>
      </c>
      <c r="I13" s="28">
        <f>IF(OR($E13="",H13=""),"",ROUND($E13*H13,0))</f>
        <v/>
      </c>
      <c r="J13" s="28">
        <f>IF($F13="자재",N($G13),"")</f>
        <v/>
      </c>
      <c r="K13" s="28">
        <f>IF(OR($E13="",J13=""),"",ROUND($E13*J13,0))</f>
        <v/>
      </c>
      <c r="L13" s="28">
        <f>IF($F13="기계",N($G13),"")</f>
        <v/>
      </c>
      <c r="M13" s="28">
        <f>IF(OR($E13="",L13=""),"",ROUND($E13*L13,0))</f>
        <v/>
      </c>
    </row>
    <row r="14" ht="19" customHeight="1">
      <c r="A14" s="26" t="n"/>
      <c r="B14" s="27" t="n"/>
      <c r="C14" s="27" t="n"/>
      <c r="D14" s="26" t="n"/>
      <c r="E14" s="29" t="n"/>
      <c r="F14" s="26" t="n"/>
      <c r="G14" s="28">
        <f>IF($B14="","",IFERROR(IF($F14="노임",VLOOKUP($B14,노임단가!$A$6:$D$105,4,FALSE),IF($F14="자재",VLOOKUP($B14,자재단가!$A$6:$E$205,5,FALSE),IF($F14="기계",VLOOKUP($B14,기계경비!$A$6:$E$105,5,FALSE),""))),""))</f>
        <v/>
      </c>
      <c r="H14" s="28">
        <f>IF($F14="노임",N($G14),"")</f>
        <v/>
      </c>
      <c r="I14" s="28">
        <f>IF(OR($E14="",H14=""),"",ROUND($E14*H14,0))</f>
        <v/>
      </c>
      <c r="J14" s="28">
        <f>IF($F14="자재",N($G14),"")</f>
        <v/>
      </c>
      <c r="K14" s="28">
        <f>IF(OR($E14="",J14=""),"",ROUND($E14*J14,0))</f>
        <v/>
      </c>
      <c r="L14" s="28">
        <f>IF($F14="기계",N($G14),"")</f>
        <v/>
      </c>
      <c r="M14" s="28">
        <f>IF(OR($E14="",L14=""),"",ROUND($E14*L14,0))</f>
        <v/>
      </c>
    </row>
    <row r="15" ht="19" customHeight="1">
      <c r="A15" s="26" t="n"/>
      <c r="B15" s="27" t="n"/>
      <c r="C15" s="27" t="n"/>
      <c r="D15" s="26" t="n"/>
      <c r="E15" s="29" t="n"/>
      <c r="F15" s="26" t="n"/>
      <c r="G15" s="28">
        <f>IF($B15="","",IFERROR(IF($F15="노임",VLOOKUP($B15,노임단가!$A$6:$D$105,4,FALSE),IF($F15="자재",VLOOKUP($B15,자재단가!$A$6:$E$205,5,FALSE),IF($F15="기계",VLOOKUP($B15,기계경비!$A$6:$E$105,5,FALSE),""))),""))</f>
        <v/>
      </c>
      <c r="H15" s="28">
        <f>IF($F15="노임",N($G15),"")</f>
        <v/>
      </c>
      <c r="I15" s="28">
        <f>IF(OR($E15="",H15=""),"",ROUND($E15*H15,0))</f>
        <v/>
      </c>
      <c r="J15" s="28">
        <f>IF($F15="자재",N($G15),"")</f>
        <v/>
      </c>
      <c r="K15" s="28">
        <f>IF(OR($E15="",J15=""),"",ROUND($E15*J15,0))</f>
        <v/>
      </c>
      <c r="L15" s="28">
        <f>IF($F15="기계",N($G15),"")</f>
        <v/>
      </c>
      <c r="M15" s="28">
        <f>IF(OR($E15="",L15=""),"",ROUND($E15*L15,0))</f>
        <v/>
      </c>
    </row>
    <row r="16" ht="19" customHeight="1">
      <c r="A16" s="26" t="n"/>
      <c r="B16" s="27" t="n"/>
      <c r="C16" s="27" t="n"/>
      <c r="D16" s="26" t="n"/>
      <c r="E16" s="29" t="n"/>
      <c r="F16" s="26" t="n"/>
      <c r="G16" s="28">
        <f>IF($B16="","",IFERROR(IF($F16="노임",VLOOKUP($B16,노임단가!$A$6:$D$105,4,FALSE),IF($F16="자재",VLOOKUP($B16,자재단가!$A$6:$E$205,5,FALSE),IF($F16="기계",VLOOKUP($B16,기계경비!$A$6:$E$105,5,FALSE),""))),""))</f>
        <v/>
      </c>
      <c r="H16" s="28">
        <f>IF($F16="노임",N($G16),"")</f>
        <v/>
      </c>
      <c r="I16" s="28">
        <f>IF(OR($E16="",H16=""),"",ROUND($E16*H16,0))</f>
        <v/>
      </c>
      <c r="J16" s="28">
        <f>IF($F16="자재",N($G16),"")</f>
        <v/>
      </c>
      <c r="K16" s="28">
        <f>IF(OR($E16="",J16=""),"",ROUND($E16*J16,0))</f>
        <v/>
      </c>
      <c r="L16" s="28">
        <f>IF($F16="기계",N($G16),"")</f>
        <v/>
      </c>
      <c r="M16" s="28">
        <f>IF(OR($E16="",L16=""),"",ROUND($E16*L16,0))</f>
        <v/>
      </c>
    </row>
    <row r="17" ht="19" customHeight="1">
      <c r="A17" s="26" t="n"/>
      <c r="B17" s="27" t="n"/>
      <c r="C17" s="27" t="n"/>
      <c r="D17" s="26" t="n"/>
      <c r="E17" s="29" t="n"/>
      <c r="F17" s="26" t="n"/>
      <c r="G17" s="28">
        <f>IF($B17="","",IFERROR(IF($F17="노임",VLOOKUP($B17,노임단가!$A$6:$D$105,4,FALSE),IF($F17="자재",VLOOKUP($B17,자재단가!$A$6:$E$205,5,FALSE),IF($F17="기계",VLOOKUP($B17,기계경비!$A$6:$E$105,5,FALSE),""))),""))</f>
        <v/>
      </c>
      <c r="H17" s="28">
        <f>IF($F17="노임",N($G17),"")</f>
        <v/>
      </c>
      <c r="I17" s="28">
        <f>IF(OR($E17="",H17=""),"",ROUND($E17*H17,0))</f>
        <v/>
      </c>
      <c r="J17" s="28">
        <f>IF($F17="자재",N($G17),"")</f>
        <v/>
      </c>
      <c r="K17" s="28">
        <f>IF(OR($E17="",J17=""),"",ROUND($E17*J17,0))</f>
        <v/>
      </c>
      <c r="L17" s="28">
        <f>IF($F17="기계",N($G17),"")</f>
        <v/>
      </c>
      <c r="M17" s="28">
        <f>IF(OR($E17="",L17=""),"",ROUND($E17*L17,0))</f>
        <v/>
      </c>
    </row>
    <row r="18" ht="19" customHeight="1">
      <c r="A18" s="26" t="n"/>
      <c r="B18" s="27" t="n"/>
      <c r="C18" s="27" t="n"/>
      <c r="D18" s="26" t="n"/>
      <c r="E18" s="29" t="n"/>
      <c r="F18" s="26" t="n"/>
      <c r="G18" s="28">
        <f>IF($B18="","",IFERROR(IF($F18="노임",VLOOKUP($B18,노임단가!$A$6:$D$105,4,FALSE),IF($F18="자재",VLOOKUP($B18,자재단가!$A$6:$E$205,5,FALSE),IF($F18="기계",VLOOKUP($B18,기계경비!$A$6:$E$105,5,FALSE),""))),""))</f>
        <v/>
      </c>
      <c r="H18" s="28">
        <f>IF($F18="노임",N($G18),"")</f>
        <v/>
      </c>
      <c r="I18" s="28">
        <f>IF(OR($E18="",H18=""),"",ROUND($E18*H18,0))</f>
        <v/>
      </c>
      <c r="J18" s="28">
        <f>IF($F18="자재",N($G18),"")</f>
        <v/>
      </c>
      <c r="K18" s="28">
        <f>IF(OR($E18="",J18=""),"",ROUND($E18*J18,0))</f>
        <v/>
      </c>
      <c r="L18" s="28">
        <f>IF($F18="기계",N($G18),"")</f>
        <v/>
      </c>
      <c r="M18" s="28">
        <f>IF(OR($E18="",L18=""),"",ROUND($E18*L18,0))</f>
        <v/>
      </c>
    </row>
    <row r="19" ht="19" customHeight="1">
      <c r="A19" s="26" t="n"/>
      <c r="B19" s="27" t="n"/>
      <c r="C19" s="27" t="n"/>
      <c r="D19" s="26" t="n"/>
      <c r="E19" s="29" t="n"/>
      <c r="F19" s="26" t="n"/>
      <c r="G19" s="28">
        <f>IF($B19="","",IFERROR(IF($F19="노임",VLOOKUP($B19,노임단가!$A$6:$D$105,4,FALSE),IF($F19="자재",VLOOKUP($B19,자재단가!$A$6:$E$205,5,FALSE),IF($F19="기계",VLOOKUP($B19,기계경비!$A$6:$E$105,5,FALSE),""))),""))</f>
        <v/>
      </c>
      <c r="H19" s="28">
        <f>IF($F19="노임",N($G19),"")</f>
        <v/>
      </c>
      <c r="I19" s="28">
        <f>IF(OR($E19="",H19=""),"",ROUND($E19*H19,0))</f>
        <v/>
      </c>
      <c r="J19" s="28">
        <f>IF($F19="자재",N($G19),"")</f>
        <v/>
      </c>
      <c r="K19" s="28">
        <f>IF(OR($E19="",J19=""),"",ROUND($E19*J19,0))</f>
        <v/>
      </c>
      <c r="L19" s="28">
        <f>IF($F19="기계",N($G19),"")</f>
        <v/>
      </c>
      <c r="M19" s="28">
        <f>IF(OR($E19="",L19=""),"",ROUND($E19*L19,0))</f>
        <v/>
      </c>
    </row>
    <row r="20" ht="19" customHeight="1">
      <c r="A20" s="26" t="n"/>
      <c r="B20" s="27" t="n"/>
      <c r="C20" s="27" t="n"/>
      <c r="D20" s="26" t="n"/>
      <c r="E20" s="29" t="n"/>
      <c r="F20" s="26" t="n"/>
      <c r="G20" s="28">
        <f>IF($B20="","",IFERROR(IF($F20="노임",VLOOKUP($B20,노임단가!$A$6:$D$105,4,FALSE),IF($F20="자재",VLOOKUP($B20,자재단가!$A$6:$E$205,5,FALSE),IF($F20="기계",VLOOKUP($B20,기계경비!$A$6:$E$105,5,FALSE),""))),""))</f>
        <v/>
      </c>
      <c r="H20" s="28">
        <f>IF($F20="노임",N($G20),"")</f>
        <v/>
      </c>
      <c r="I20" s="28">
        <f>IF(OR($E20="",H20=""),"",ROUND($E20*H20,0))</f>
        <v/>
      </c>
      <c r="J20" s="28">
        <f>IF($F20="자재",N($G20),"")</f>
        <v/>
      </c>
      <c r="K20" s="28">
        <f>IF(OR($E20="",J20=""),"",ROUND($E20*J20,0))</f>
        <v/>
      </c>
      <c r="L20" s="28">
        <f>IF($F20="기계",N($G20),"")</f>
        <v/>
      </c>
      <c r="M20" s="28">
        <f>IF(OR($E20="",L20=""),"",ROUND($E20*L20,0))</f>
        <v/>
      </c>
    </row>
    <row r="21" ht="19" customHeight="1">
      <c r="A21" s="26" t="n"/>
      <c r="B21" s="27" t="n"/>
      <c r="C21" s="27" t="n"/>
      <c r="D21" s="26" t="n"/>
      <c r="E21" s="29" t="n"/>
      <c r="F21" s="26" t="n"/>
      <c r="G21" s="28">
        <f>IF($B21="","",IFERROR(IF($F21="노임",VLOOKUP($B21,노임단가!$A$6:$D$105,4,FALSE),IF($F21="자재",VLOOKUP($B21,자재단가!$A$6:$E$205,5,FALSE),IF($F21="기계",VLOOKUP($B21,기계경비!$A$6:$E$105,5,FALSE),""))),""))</f>
        <v/>
      </c>
      <c r="H21" s="28">
        <f>IF($F21="노임",N($G21),"")</f>
        <v/>
      </c>
      <c r="I21" s="28">
        <f>IF(OR($E21="",H21=""),"",ROUND($E21*H21,0))</f>
        <v/>
      </c>
      <c r="J21" s="28">
        <f>IF($F21="자재",N($G21),"")</f>
        <v/>
      </c>
      <c r="K21" s="28">
        <f>IF(OR($E21="",J21=""),"",ROUND($E21*J21,0))</f>
        <v/>
      </c>
      <c r="L21" s="28">
        <f>IF($F21="기계",N($G21),"")</f>
        <v/>
      </c>
      <c r="M21" s="28">
        <f>IF(OR($E21="",L21=""),"",ROUND($E21*L21,0))</f>
        <v/>
      </c>
    </row>
    <row r="22" ht="19" customHeight="1">
      <c r="A22" s="26" t="n"/>
      <c r="B22" s="27" t="n"/>
      <c r="C22" s="27" t="n"/>
      <c r="D22" s="26" t="n"/>
      <c r="E22" s="29" t="n"/>
      <c r="F22" s="26" t="n"/>
      <c r="G22" s="28">
        <f>IF($B22="","",IFERROR(IF($F22="노임",VLOOKUP($B22,노임단가!$A$6:$D$105,4,FALSE),IF($F22="자재",VLOOKUP($B22,자재단가!$A$6:$E$205,5,FALSE),IF($F22="기계",VLOOKUP($B22,기계경비!$A$6:$E$105,5,FALSE),""))),""))</f>
        <v/>
      </c>
      <c r="H22" s="28">
        <f>IF($F22="노임",N($G22),"")</f>
        <v/>
      </c>
      <c r="I22" s="28">
        <f>IF(OR($E22="",H22=""),"",ROUND($E22*H22,0))</f>
        <v/>
      </c>
      <c r="J22" s="28">
        <f>IF($F22="자재",N($G22),"")</f>
        <v/>
      </c>
      <c r="K22" s="28">
        <f>IF(OR($E22="",J22=""),"",ROUND($E22*J22,0))</f>
        <v/>
      </c>
      <c r="L22" s="28">
        <f>IF($F22="기계",N($G22),"")</f>
        <v/>
      </c>
      <c r="M22" s="28">
        <f>IF(OR($E22="",L22=""),"",ROUND($E22*L22,0))</f>
        <v/>
      </c>
    </row>
    <row r="23" ht="19" customHeight="1">
      <c r="A23" s="26" t="n"/>
      <c r="B23" s="27" t="n"/>
      <c r="C23" s="27" t="n"/>
      <c r="D23" s="26" t="n"/>
      <c r="E23" s="29" t="n"/>
      <c r="F23" s="26" t="n"/>
      <c r="G23" s="28">
        <f>IF($B23="","",IFERROR(IF($F23="노임",VLOOKUP($B23,노임단가!$A$6:$D$105,4,FALSE),IF($F23="자재",VLOOKUP($B23,자재단가!$A$6:$E$205,5,FALSE),IF($F23="기계",VLOOKUP($B23,기계경비!$A$6:$E$105,5,FALSE),""))),""))</f>
        <v/>
      </c>
      <c r="H23" s="28">
        <f>IF($F23="노임",N($G23),"")</f>
        <v/>
      </c>
      <c r="I23" s="28">
        <f>IF(OR($E23="",H23=""),"",ROUND($E23*H23,0))</f>
        <v/>
      </c>
      <c r="J23" s="28">
        <f>IF($F23="자재",N($G23),"")</f>
        <v/>
      </c>
      <c r="K23" s="28">
        <f>IF(OR($E23="",J23=""),"",ROUND($E23*J23,0))</f>
        <v/>
      </c>
      <c r="L23" s="28">
        <f>IF($F23="기계",N($G23),"")</f>
        <v/>
      </c>
      <c r="M23" s="28">
        <f>IF(OR($E23="",L23=""),"",ROUND($E23*L23,0))</f>
        <v/>
      </c>
    </row>
    <row r="24" ht="19" customHeight="1">
      <c r="A24" s="26" t="n"/>
      <c r="B24" s="27" t="n"/>
      <c r="C24" s="27" t="n"/>
      <c r="D24" s="26" t="n"/>
      <c r="E24" s="29" t="n"/>
      <c r="F24" s="26" t="n"/>
      <c r="G24" s="28">
        <f>IF($B24="","",IFERROR(IF($F24="노임",VLOOKUP($B24,노임단가!$A$6:$D$105,4,FALSE),IF($F24="자재",VLOOKUP($B24,자재단가!$A$6:$E$205,5,FALSE),IF($F24="기계",VLOOKUP($B24,기계경비!$A$6:$E$105,5,FALSE),""))),""))</f>
        <v/>
      </c>
      <c r="H24" s="28">
        <f>IF($F24="노임",N($G24),"")</f>
        <v/>
      </c>
      <c r="I24" s="28">
        <f>IF(OR($E24="",H24=""),"",ROUND($E24*H24,0))</f>
        <v/>
      </c>
      <c r="J24" s="28">
        <f>IF($F24="자재",N($G24),"")</f>
        <v/>
      </c>
      <c r="K24" s="28">
        <f>IF(OR($E24="",J24=""),"",ROUND($E24*J24,0))</f>
        <v/>
      </c>
      <c r="L24" s="28">
        <f>IF($F24="기계",N($G24),"")</f>
        <v/>
      </c>
      <c r="M24" s="28">
        <f>IF(OR($E24="",L24=""),"",ROUND($E24*L24,0))</f>
        <v/>
      </c>
    </row>
    <row r="25" ht="19" customHeight="1">
      <c r="A25" s="26" t="n"/>
      <c r="B25" s="27" t="n"/>
      <c r="C25" s="27" t="n"/>
      <c r="D25" s="26" t="n"/>
      <c r="E25" s="29" t="n"/>
      <c r="F25" s="26" t="n"/>
      <c r="G25" s="28">
        <f>IF($B25="","",IFERROR(IF($F25="노임",VLOOKUP($B25,노임단가!$A$6:$D$105,4,FALSE),IF($F25="자재",VLOOKUP($B25,자재단가!$A$6:$E$205,5,FALSE),IF($F25="기계",VLOOKUP($B25,기계경비!$A$6:$E$105,5,FALSE),""))),""))</f>
        <v/>
      </c>
      <c r="H25" s="28">
        <f>IF($F25="노임",N($G25),"")</f>
        <v/>
      </c>
      <c r="I25" s="28">
        <f>IF(OR($E25="",H25=""),"",ROUND($E25*H25,0))</f>
        <v/>
      </c>
      <c r="J25" s="28">
        <f>IF($F25="자재",N($G25),"")</f>
        <v/>
      </c>
      <c r="K25" s="28">
        <f>IF(OR($E25="",J25=""),"",ROUND($E25*J25,0))</f>
        <v/>
      </c>
      <c r="L25" s="28">
        <f>IF($F25="기계",N($G25),"")</f>
        <v/>
      </c>
      <c r="M25" s="28">
        <f>IF(OR($E25="",L25=""),"",ROUND($E25*L25,0))</f>
        <v/>
      </c>
    </row>
    <row r="26" ht="19" customHeight="1">
      <c r="A26" s="26" t="n"/>
      <c r="B26" s="27" t="n"/>
      <c r="C26" s="27" t="n"/>
      <c r="D26" s="26" t="n"/>
      <c r="E26" s="29" t="n"/>
      <c r="F26" s="26" t="n"/>
      <c r="G26" s="28">
        <f>IF($B26="","",IFERROR(IF($F26="노임",VLOOKUP($B26,노임단가!$A$6:$D$105,4,FALSE),IF($F26="자재",VLOOKUP($B26,자재단가!$A$6:$E$205,5,FALSE),IF($F26="기계",VLOOKUP($B26,기계경비!$A$6:$E$105,5,FALSE),""))),""))</f>
        <v/>
      </c>
      <c r="H26" s="28">
        <f>IF($F26="노임",N($G26),"")</f>
        <v/>
      </c>
      <c r="I26" s="28">
        <f>IF(OR($E26="",H26=""),"",ROUND($E26*H26,0))</f>
        <v/>
      </c>
      <c r="J26" s="28">
        <f>IF($F26="자재",N($G26),"")</f>
        <v/>
      </c>
      <c r="K26" s="28">
        <f>IF(OR($E26="",J26=""),"",ROUND($E26*J26,0))</f>
        <v/>
      </c>
      <c r="L26" s="28">
        <f>IF($F26="기계",N($G26),"")</f>
        <v/>
      </c>
      <c r="M26" s="28">
        <f>IF(OR($E26="",L26=""),"",ROUND($E26*L26,0))</f>
        <v/>
      </c>
    </row>
    <row r="27" ht="19" customHeight="1">
      <c r="A27" s="26" t="n"/>
      <c r="B27" s="27" t="n"/>
      <c r="C27" s="27" t="n"/>
      <c r="D27" s="26" t="n"/>
      <c r="E27" s="29" t="n"/>
      <c r="F27" s="26" t="n"/>
      <c r="G27" s="28">
        <f>IF($B27="","",IFERROR(IF($F27="노임",VLOOKUP($B27,노임단가!$A$6:$D$105,4,FALSE),IF($F27="자재",VLOOKUP($B27,자재단가!$A$6:$E$205,5,FALSE),IF($F27="기계",VLOOKUP($B27,기계경비!$A$6:$E$105,5,FALSE),""))),""))</f>
        <v/>
      </c>
      <c r="H27" s="28">
        <f>IF($F27="노임",N($G27),"")</f>
        <v/>
      </c>
      <c r="I27" s="28">
        <f>IF(OR($E27="",H27=""),"",ROUND($E27*H27,0))</f>
        <v/>
      </c>
      <c r="J27" s="28">
        <f>IF($F27="자재",N($G27),"")</f>
        <v/>
      </c>
      <c r="K27" s="28">
        <f>IF(OR($E27="",J27=""),"",ROUND($E27*J27,0))</f>
        <v/>
      </c>
      <c r="L27" s="28">
        <f>IF($F27="기계",N($G27),"")</f>
        <v/>
      </c>
      <c r="M27" s="28">
        <f>IF(OR($E27="",L27=""),"",ROUND($E27*L27,0))</f>
        <v/>
      </c>
    </row>
    <row r="28" ht="19" customHeight="1">
      <c r="A28" s="26" t="n"/>
      <c r="B28" s="27" t="n"/>
      <c r="C28" s="27" t="n"/>
      <c r="D28" s="26" t="n"/>
      <c r="E28" s="29" t="n"/>
      <c r="F28" s="26" t="n"/>
      <c r="G28" s="28">
        <f>IF($B28="","",IFERROR(IF($F28="노임",VLOOKUP($B28,노임단가!$A$6:$D$105,4,FALSE),IF($F28="자재",VLOOKUP($B28,자재단가!$A$6:$E$205,5,FALSE),IF($F28="기계",VLOOKUP($B28,기계경비!$A$6:$E$105,5,FALSE),""))),""))</f>
        <v/>
      </c>
      <c r="H28" s="28">
        <f>IF($F28="노임",N($G28),"")</f>
        <v/>
      </c>
      <c r="I28" s="28">
        <f>IF(OR($E28="",H28=""),"",ROUND($E28*H28,0))</f>
        <v/>
      </c>
      <c r="J28" s="28">
        <f>IF($F28="자재",N($G28),"")</f>
        <v/>
      </c>
      <c r="K28" s="28">
        <f>IF(OR($E28="",J28=""),"",ROUND($E28*J28,0))</f>
        <v/>
      </c>
      <c r="L28" s="28">
        <f>IF($F28="기계",N($G28),"")</f>
        <v/>
      </c>
      <c r="M28" s="28">
        <f>IF(OR($E28="",L28=""),"",ROUND($E28*L28,0))</f>
        <v/>
      </c>
    </row>
    <row r="29" ht="19" customHeight="1">
      <c r="A29" s="26" t="n"/>
      <c r="B29" s="27" t="n"/>
      <c r="C29" s="27" t="n"/>
      <c r="D29" s="26" t="n"/>
      <c r="E29" s="29" t="n"/>
      <c r="F29" s="26" t="n"/>
      <c r="G29" s="28">
        <f>IF($B29="","",IFERROR(IF($F29="노임",VLOOKUP($B29,노임단가!$A$6:$D$105,4,FALSE),IF($F29="자재",VLOOKUP($B29,자재단가!$A$6:$E$205,5,FALSE),IF($F29="기계",VLOOKUP($B29,기계경비!$A$6:$E$105,5,FALSE),""))),""))</f>
        <v/>
      </c>
      <c r="H29" s="28">
        <f>IF($F29="노임",N($G29),"")</f>
        <v/>
      </c>
      <c r="I29" s="28">
        <f>IF(OR($E29="",H29=""),"",ROUND($E29*H29,0))</f>
        <v/>
      </c>
      <c r="J29" s="28">
        <f>IF($F29="자재",N($G29),"")</f>
        <v/>
      </c>
      <c r="K29" s="28">
        <f>IF(OR($E29="",J29=""),"",ROUND($E29*J29,0))</f>
        <v/>
      </c>
      <c r="L29" s="28">
        <f>IF($F29="기계",N($G29),"")</f>
        <v/>
      </c>
      <c r="M29" s="28">
        <f>IF(OR($E29="",L29=""),"",ROUND($E29*L29,0))</f>
        <v/>
      </c>
    </row>
    <row r="30" ht="19" customHeight="1">
      <c r="A30" s="26" t="n"/>
      <c r="B30" s="27" t="n"/>
      <c r="C30" s="27" t="n"/>
      <c r="D30" s="26" t="n"/>
      <c r="E30" s="29" t="n"/>
      <c r="F30" s="26" t="n"/>
      <c r="G30" s="28">
        <f>IF($B30="","",IFERROR(IF($F30="노임",VLOOKUP($B30,노임단가!$A$6:$D$105,4,FALSE),IF($F30="자재",VLOOKUP($B30,자재단가!$A$6:$E$205,5,FALSE),IF($F30="기계",VLOOKUP($B30,기계경비!$A$6:$E$105,5,FALSE),""))),""))</f>
        <v/>
      </c>
      <c r="H30" s="28">
        <f>IF($F30="노임",N($G30),"")</f>
        <v/>
      </c>
      <c r="I30" s="28">
        <f>IF(OR($E30="",H30=""),"",ROUND($E30*H30,0))</f>
        <v/>
      </c>
      <c r="J30" s="28">
        <f>IF($F30="자재",N($G30),"")</f>
        <v/>
      </c>
      <c r="K30" s="28">
        <f>IF(OR($E30="",J30=""),"",ROUND($E30*J30,0))</f>
        <v/>
      </c>
      <c r="L30" s="28">
        <f>IF($F30="기계",N($G30),"")</f>
        <v/>
      </c>
      <c r="M30" s="28">
        <f>IF(OR($E30="",L30=""),"",ROUND($E30*L30,0))</f>
        <v/>
      </c>
    </row>
    <row r="31" ht="19" customHeight="1">
      <c r="A31" s="26" t="n"/>
      <c r="B31" s="27" t="n"/>
      <c r="C31" s="27" t="n"/>
      <c r="D31" s="26" t="n"/>
      <c r="E31" s="29" t="n"/>
      <c r="F31" s="26" t="n"/>
      <c r="G31" s="28">
        <f>IF($B31="","",IFERROR(IF($F31="노임",VLOOKUP($B31,노임단가!$A$6:$D$105,4,FALSE),IF($F31="자재",VLOOKUP($B31,자재단가!$A$6:$E$205,5,FALSE),IF($F31="기계",VLOOKUP($B31,기계경비!$A$6:$E$105,5,FALSE),""))),""))</f>
        <v/>
      </c>
      <c r="H31" s="28">
        <f>IF($F31="노임",N($G31),"")</f>
        <v/>
      </c>
      <c r="I31" s="28">
        <f>IF(OR($E31="",H31=""),"",ROUND($E31*H31,0))</f>
        <v/>
      </c>
      <c r="J31" s="28">
        <f>IF($F31="자재",N($G31),"")</f>
        <v/>
      </c>
      <c r="K31" s="28">
        <f>IF(OR($E31="",J31=""),"",ROUND($E31*J31,0))</f>
        <v/>
      </c>
      <c r="L31" s="28">
        <f>IF($F31="기계",N($G31),"")</f>
        <v/>
      </c>
      <c r="M31" s="28">
        <f>IF(OR($E31="",L31=""),"",ROUND($E31*L31,0))</f>
        <v/>
      </c>
    </row>
    <row r="32" ht="19" customHeight="1">
      <c r="A32" s="26" t="n"/>
      <c r="B32" s="27" t="n"/>
      <c r="C32" s="27" t="n"/>
      <c r="D32" s="26" t="n"/>
      <c r="E32" s="29" t="n"/>
      <c r="F32" s="26" t="n"/>
      <c r="G32" s="28">
        <f>IF($B32="","",IFERROR(IF($F32="노임",VLOOKUP($B32,노임단가!$A$6:$D$105,4,FALSE),IF($F32="자재",VLOOKUP($B32,자재단가!$A$6:$E$205,5,FALSE),IF($F32="기계",VLOOKUP($B32,기계경비!$A$6:$E$105,5,FALSE),""))),""))</f>
        <v/>
      </c>
      <c r="H32" s="28">
        <f>IF($F32="노임",N($G32),"")</f>
        <v/>
      </c>
      <c r="I32" s="28">
        <f>IF(OR($E32="",H32=""),"",ROUND($E32*H32,0))</f>
        <v/>
      </c>
      <c r="J32" s="28">
        <f>IF($F32="자재",N($G32),"")</f>
        <v/>
      </c>
      <c r="K32" s="28">
        <f>IF(OR($E32="",J32=""),"",ROUND($E32*J32,0))</f>
        <v/>
      </c>
      <c r="L32" s="28">
        <f>IF($F32="기계",N($G32),"")</f>
        <v/>
      </c>
      <c r="M32" s="28">
        <f>IF(OR($E32="",L32=""),"",ROUND($E32*L32,0))</f>
        <v/>
      </c>
    </row>
    <row r="33" ht="19" customHeight="1">
      <c r="A33" s="26" t="n"/>
      <c r="B33" s="27" t="n"/>
      <c r="C33" s="27" t="n"/>
      <c r="D33" s="26" t="n"/>
      <c r="E33" s="29" t="n"/>
      <c r="F33" s="26" t="n"/>
      <c r="G33" s="28">
        <f>IF($B33="","",IFERROR(IF($F33="노임",VLOOKUP($B33,노임단가!$A$6:$D$105,4,FALSE),IF($F33="자재",VLOOKUP($B33,자재단가!$A$6:$E$205,5,FALSE),IF($F33="기계",VLOOKUP($B33,기계경비!$A$6:$E$105,5,FALSE),""))),""))</f>
        <v/>
      </c>
      <c r="H33" s="28">
        <f>IF($F33="노임",N($G33),"")</f>
        <v/>
      </c>
      <c r="I33" s="28">
        <f>IF(OR($E33="",H33=""),"",ROUND($E33*H33,0))</f>
        <v/>
      </c>
      <c r="J33" s="28">
        <f>IF($F33="자재",N($G33),"")</f>
        <v/>
      </c>
      <c r="K33" s="28">
        <f>IF(OR($E33="",J33=""),"",ROUND($E33*J33,0))</f>
        <v/>
      </c>
      <c r="L33" s="28">
        <f>IF($F33="기계",N($G33),"")</f>
        <v/>
      </c>
      <c r="M33" s="28">
        <f>IF(OR($E33="",L33=""),"",ROUND($E33*L33,0))</f>
        <v/>
      </c>
    </row>
    <row r="34" ht="19" customHeight="1">
      <c r="A34" s="26" t="n"/>
      <c r="B34" s="27" t="n"/>
      <c r="C34" s="27" t="n"/>
      <c r="D34" s="26" t="n"/>
      <c r="E34" s="29" t="n"/>
      <c r="F34" s="26" t="n"/>
      <c r="G34" s="28">
        <f>IF($B34="","",IFERROR(IF($F34="노임",VLOOKUP($B34,노임단가!$A$6:$D$105,4,FALSE),IF($F34="자재",VLOOKUP($B34,자재단가!$A$6:$E$205,5,FALSE),IF($F34="기계",VLOOKUP($B34,기계경비!$A$6:$E$105,5,FALSE),""))),""))</f>
        <v/>
      </c>
      <c r="H34" s="28">
        <f>IF($F34="노임",N($G34),"")</f>
        <v/>
      </c>
      <c r="I34" s="28">
        <f>IF(OR($E34="",H34=""),"",ROUND($E34*H34,0))</f>
        <v/>
      </c>
      <c r="J34" s="28">
        <f>IF($F34="자재",N($G34),"")</f>
        <v/>
      </c>
      <c r="K34" s="28">
        <f>IF(OR($E34="",J34=""),"",ROUND($E34*J34,0))</f>
        <v/>
      </c>
      <c r="L34" s="28">
        <f>IF($F34="기계",N($G34),"")</f>
        <v/>
      </c>
      <c r="M34" s="28">
        <f>IF(OR($E34="",L34=""),"",ROUND($E34*L34,0))</f>
        <v/>
      </c>
    </row>
    <row r="35" ht="19" customHeight="1">
      <c r="A35" s="26" t="n"/>
      <c r="B35" s="27" t="n"/>
      <c r="C35" s="27" t="n"/>
      <c r="D35" s="26" t="n"/>
      <c r="E35" s="29" t="n"/>
      <c r="F35" s="26" t="n"/>
      <c r="G35" s="28">
        <f>IF($B35="","",IFERROR(IF($F35="노임",VLOOKUP($B35,노임단가!$A$6:$D$105,4,FALSE),IF($F35="자재",VLOOKUP($B35,자재단가!$A$6:$E$205,5,FALSE),IF($F35="기계",VLOOKUP($B35,기계경비!$A$6:$E$105,5,FALSE),""))),""))</f>
        <v/>
      </c>
      <c r="H35" s="28">
        <f>IF($F35="노임",N($G35),"")</f>
        <v/>
      </c>
      <c r="I35" s="28">
        <f>IF(OR($E35="",H35=""),"",ROUND($E35*H35,0))</f>
        <v/>
      </c>
      <c r="J35" s="28">
        <f>IF($F35="자재",N($G35),"")</f>
        <v/>
      </c>
      <c r="K35" s="28">
        <f>IF(OR($E35="",J35=""),"",ROUND($E35*J35,0))</f>
        <v/>
      </c>
      <c r="L35" s="28">
        <f>IF($F35="기계",N($G35),"")</f>
        <v/>
      </c>
      <c r="M35" s="28">
        <f>IF(OR($E35="",L35=""),"",ROUND($E35*L35,0))</f>
        <v/>
      </c>
    </row>
    <row r="36" ht="19" customHeight="1">
      <c r="A36" s="26" t="n"/>
      <c r="B36" s="27" t="n"/>
      <c r="C36" s="27" t="n"/>
      <c r="D36" s="26" t="n"/>
      <c r="E36" s="29" t="n"/>
      <c r="F36" s="26" t="n"/>
      <c r="G36" s="28">
        <f>IF($B36="","",IFERROR(IF($F36="노임",VLOOKUP($B36,노임단가!$A$6:$D$105,4,FALSE),IF($F36="자재",VLOOKUP($B36,자재단가!$A$6:$E$205,5,FALSE),IF($F36="기계",VLOOKUP($B36,기계경비!$A$6:$E$105,5,FALSE),""))),""))</f>
        <v/>
      </c>
      <c r="H36" s="28">
        <f>IF($F36="노임",N($G36),"")</f>
        <v/>
      </c>
      <c r="I36" s="28">
        <f>IF(OR($E36="",H36=""),"",ROUND($E36*H36,0))</f>
        <v/>
      </c>
      <c r="J36" s="28">
        <f>IF($F36="자재",N($G36),"")</f>
        <v/>
      </c>
      <c r="K36" s="28">
        <f>IF(OR($E36="",J36=""),"",ROUND($E36*J36,0))</f>
        <v/>
      </c>
      <c r="L36" s="28">
        <f>IF($F36="기계",N($G36),"")</f>
        <v/>
      </c>
      <c r="M36" s="28">
        <f>IF(OR($E36="",L36=""),"",ROUND($E36*L36,0))</f>
        <v/>
      </c>
    </row>
    <row r="37" ht="19" customHeight="1">
      <c r="A37" s="26" t="n"/>
      <c r="B37" s="27" t="n"/>
      <c r="C37" s="27" t="n"/>
      <c r="D37" s="26" t="n"/>
      <c r="E37" s="29" t="n"/>
      <c r="F37" s="26" t="n"/>
      <c r="G37" s="28">
        <f>IF($B37="","",IFERROR(IF($F37="노임",VLOOKUP($B37,노임단가!$A$6:$D$105,4,FALSE),IF($F37="자재",VLOOKUP($B37,자재단가!$A$6:$E$205,5,FALSE),IF($F37="기계",VLOOKUP($B37,기계경비!$A$6:$E$105,5,FALSE),""))),""))</f>
        <v/>
      </c>
      <c r="H37" s="28">
        <f>IF($F37="노임",N($G37),"")</f>
        <v/>
      </c>
      <c r="I37" s="28">
        <f>IF(OR($E37="",H37=""),"",ROUND($E37*H37,0))</f>
        <v/>
      </c>
      <c r="J37" s="28">
        <f>IF($F37="자재",N($G37),"")</f>
        <v/>
      </c>
      <c r="K37" s="28">
        <f>IF(OR($E37="",J37=""),"",ROUND($E37*J37,0))</f>
        <v/>
      </c>
      <c r="L37" s="28">
        <f>IF($F37="기계",N($G37),"")</f>
        <v/>
      </c>
      <c r="M37" s="28">
        <f>IF(OR($E37="",L37=""),"",ROUND($E37*L37,0))</f>
        <v/>
      </c>
    </row>
    <row r="38" ht="19" customHeight="1">
      <c r="A38" s="26" t="n"/>
      <c r="B38" s="27" t="n"/>
      <c r="C38" s="27" t="n"/>
      <c r="D38" s="26" t="n"/>
      <c r="E38" s="29" t="n"/>
      <c r="F38" s="26" t="n"/>
      <c r="G38" s="28">
        <f>IF($B38="","",IFERROR(IF($F38="노임",VLOOKUP($B38,노임단가!$A$6:$D$105,4,FALSE),IF($F38="자재",VLOOKUP($B38,자재단가!$A$6:$E$205,5,FALSE),IF($F38="기계",VLOOKUP($B38,기계경비!$A$6:$E$105,5,FALSE),""))),""))</f>
        <v/>
      </c>
      <c r="H38" s="28">
        <f>IF($F38="노임",N($G38),"")</f>
        <v/>
      </c>
      <c r="I38" s="28">
        <f>IF(OR($E38="",H38=""),"",ROUND($E38*H38,0))</f>
        <v/>
      </c>
      <c r="J38" s="28">
        <f>IF($F38="자재",N($G38),"")</f>
        <v/>
      </c>
      <c r="K38" s="28">
        <f>IF(OR($E38="",J38=""),"",ROUND($E38*J38,0))</f>
        <v/>
      </c>
      <c r="L38" s="28">
        <f>IF($F38="기계",N($G38),"")</f>
        <v/>
      </c>
      <c r="M38" s="28">
        <f>IF(OR($E38="",L38=""),"",ROUND($E38*L38,0))</f>
        <v/>
      </c>
    </row>
    <row r="39" ht="19" customHeight="1">
      <c r="A39" s="26" t="n"/>
      <c r="B39" s="27" t="n"/>
      <c r="C39" s="27" t="n"/>
      <c r="D39" s="26" t="n"/>
      <c r="E39" s="29" t="n"/>
      <c r="F39" s="26" t="n"/>
      <c r="G39" s="28">
        <f>IF($B39="","",IFERROR(IF($F39="노임",VLOOKUP($B39,노임단가!$A$6:$D$105,4,FALSE),IF($F39="자재",VLOOKUP($B39,자재단가!$A$6:$E$205,5,FALSE),IF($F39="기계",VLOOKUP($B39,기계경비!$A$6:$E$105,5,FALSE),""))),""))</f>
        <v/>
      </c>
      <c r="H39" s="28">
        <f>IF($F39="노임",N($G39),"")</f>
        <v/>
      </c>
      <c r="I39" s="28">
        <f>IF(OR($E39="",H39=""),"",ROUND($E39*H39,0))</f>
        <v/>
      </c>
      <c r="J39" s="28">
        <f>IF($F39="자재",N($G39),"")</f>
        <v/>
      </c>
      <c r="K39" s="28">
        <f>IF(OR($E39="",J39=""),"",ROUND($E39*J39,0))</f>
        <v/>
      </c>
      <c r="L39" s="28">
        <f>IF($F39="기계",N($G39),"")</f>
        <v/>
      </c>
      <c r="M39" s="28">
        <f>IF(OR($E39="",L39=""),"",ROUND($E39*L39,0))</f>
        <v/>
      </c>
    </row>
    <row r="40" ht="19" customHeight="1">
      <c r="A40" s="26" t="n"/>
      <c r="B40" s="27" t="n"/>
      <c r="C40" s="27" t="n"/>
      <c r="D40" s="26" t="n"/>
      <c r="E40" s="29" t="n"/>
      <c r="F40" s="26" t="n"/>
      <c r="G40" s="28">
        <f>IF($B40="","",IFERROR(IF($F40="노임",VLOOKUP($B40,노임단가!$A$6:$D$105,4,FALSE),IF($F40="자재",VLOOKUP($B40,자재단가!$A$6:$E$205,5,FALSE),IF($F40="기계",VLOOKUP($B40,기계경비!$A$6:$E$105,5,FALSE),""))),""))</f>
        <v/>
      </c>
      <c r="H40" s="28">
        <f>IF($F40="노임",N($G40),"")</f>
        <v/>
      </c>
      <c r="I40" s="28">
        <f>IF(OR($E40="",H40=""),"",ROUND($E40*H40,0))</f>
        <v/>
      </c>
      <c r="J40" s="28">
        <f>IF($F40="자재",N($G40),"")</f>
        <v/>
      </c>
      <c r="K40" s="28">
        <f>IF(OR($E40="",J40=""),"",ROUND($E40*J40,0))</f>
        <v/>
      </c>
      <c r="L40" s="28">
        <f>IF($F40="기계",N($G40),"")</f>
        <v/>
      </c>
      <c r="M40" s="28">
        <f>IF(OR($E40="",L40=""),"",ROUND($E40*L40,0))</f>
        <v/>
      </c>
    </row>
    <row r="41" ht="19" customHeight="1">
      <c r="A41" s="26" t="n"/>
      <c r="B41" s="27" t="n"/>
      <c r="C41" s="27" t="n"/>
      <c r="D41" s="26" t="n"/>
      <c r="E41" s="29" t="n"/>
      <c r="F41" s="26" t="n"/>
      <c r="G41" s="28">
        <f>IF($B41="","",IFERROR(IF($F41="노임",VLOOKUP($B41,노임단가!$A$6:$D$105,4,FALSE),IF($F41="자재",VLOOKUP($B41,자재단가!$A$6:$E$205,5,FALSE),IF($F41="기계",VLOOKUP($B41,기계경비!$A$6:$E$105,5,FALSE),""))),""))</f>
        <v/>
      </c>
      <c r="H41" s="28">
        <f>IF($F41="노임",N($G41),"")</f>
        <v/>
      </c>
      <c r="I41" s="28">
        <f>IF(OR($E41="",H41=""),"",ROUND($E41*H41,0))</f>
        <v/>
      </c>
      <c r="J41" s="28">
        <f>IF($F41="자재",N($G41),"")</f>
        <v/>
      </c>
      <c r="K41" s="28">
        <f>IF(OR($E41="",J41=""),"",ROUND($E41*J41,0))</f>
        <v/>
      </c>
      <c r="L41" s="28">
        <f>IF($F41="기계",N($G41),"")</f>
        <v/>
      </c>
      <c r="M41" s="28">
        <f>IF(OR($E41="",L41=""),"",ROUND($E41*L41,0))</f>
        <v/>
      </c>
    </row>
    <row r="42" ht="19" customHeight="1">
      <c r="A42" s="26" t="n"/>
      <c r="B42" s="27" t="n"/>
      <c r="C42" s="27" t="n"/>
      <c r="D42" s="26" t="n"/>
      <c r="E42" s="29" t="n"/>
      <c r="F42" s="26" t="n"/>
      <c r="G42" s="28">
        <f>IF($B42="","",IFERROR(IF($F42="노임",VLOOKUP($B42,노임단가!$A$6:$D$105,4,FALSE),IF($F42="자재",VLOOKUP($B42,자재단가!$A$6:$E$205,5,FALSE),IF($F42="기계",VLOOKUP($B42,기계경비!$A$6:$E$105,5,FALSE),""))),""))</f>
        <v/>
      </c>
      <c r="H42" s="28">
        <f>IF($F42="노임",N($G42),"")</f>
        <v/>
      </c>
      <c r="I42" s="28">
        <f>IF(OR($E42="",H42=""),"",ROUND($E42*H42,0))</f>
        <v/>
      </c>
      <c r="J42" s="28">
        <f>IF($F42="자재",N($G42),"")</f>
        <v/>
      </c>
      <c r="K42" s="28">
        <f>IF(OR($E42="",J42=""),"",ROUND($E42*J42,0))</f>
        <v/>
      </c>
      <c r="L42" s="28">
        <f>IF($F42="기계",N($G42),"")</f>
        <v/>
      </c>
      <c r="M42" s="28">
        <f>IF(OR($E42="",L42=""),"",ROUND($E42*L42,0))</f>
        <v/>
      </c>
    </row>
    <row r="43" ht="19" customHeight="1">
      <c r="A43" s="26" t="n"/>
      <c r="B43" s="27" t="n"/>
      <c r="C43" s="27" t="n"/>
      <c r="D43" s="26" t="n"/>
      <c r="E43" s="29" t="n"/>
      <c r="F43" s="26" t="n"/>
      <c r="G43" s="28">
        <f>IF($B43="","",IFERROR(IF($F43="노임",VLOOKUP($B43,노임단가!$A$6:$D$105,4,FALSE),IF($F43="자재",VLOOKUP($B43,자재단가!$A$6:$E$205,5,FALSE),IF($F43="기계",VLOOKUP($B43,기계경비!$A$6:$E$105,5,FALSE),""))),""))</f>
        <v/>
      </c>
      <c r="H43" s="28">
        <f>IF($F43="노임",N($G43),"")</f>
        <v/>
      </c>
      <c r="I43" s="28">
        <f>IF(OR($E43="",H43=""),"",ROUND($E43*H43,0))</f>
        <v/>
      </c>
      <c r="J43" s="28">
        <f>IF($F43="자재",N($G43),"")</f>
        <v/>
      </c>
      <c r="K43" s="28">
        <f>IF(OR($E43="",J43=""),"",ROUND($E43*J43,0))</f>
        <v/>
      </c>
      <c r="L43" s="28">
        <f>IF($F43="기계",N($G43),"")</f>
        <v/>
      </c>
      <c r="M43" s="28">
        <f>IF(OR($E43="",L43=""),"",ROUND($E43*L43,0))</f>
        <v/>
      </c>
    </row>
    <row r="44" ht="19" customHeight="1">
      <c r="A44" s="26" t="n"/>
      <c r="B44" s="27" t="n"/>
      <c r="C44" s="27" t="n"/>
      <c r="D44" s="26" t="n"/>
      <c r="E44" s="29" t="n"/>
      <c r="F44" s="26" t="n"/>
      <c r="G44" s="28">
        <f>IF($B44="","",IFERROR(IF($F44="노임",VLOOKUP($B44,노임단가!$A$6:$D$105,4,FALSE),IF($F44="자재",VLOOKUP($B44,자재단가!$A$6:$E$205,5,FALSE),IF($F44="기계",VLOOKUP($B44,기계경비!$A$6:$E$105,5,FALSE),""))),""))</f>
        <v/>
      </c>
      <c r="H44" s="28">
        <f>IF($F44="노임",N($G44),"")</f>
        <v/>
      </c>
      <c r="I44" s="28">
        <f>IF(OR($E44="",H44=""),"",ROUND($E44*H44,0))</f>
        <v/>
      </c>
      <c r="J44" s="28">
        <f>IF($F44="자재",N($G44),"")</f>
        <v/>
      </c>
      <c r="K44" s="28">
        <f>IF(OR($E44="",J44=""),"",ROUND($E44*J44,0))</f>
        <v/>
      </c>
      <c r="L44" s="28">
        <f>IF($F44="기계",N($G44),"")</f>
        <v/>
      </c>
      <c r="M44" s="28">
        <f>IF(OR($E44="",L44=""),"",ROUND($E44*L44,0))</f>
        <v/>
      </c>
    </row>
    <row r="45" ht="19" customHeight="1">
      <c r="A45" s="26" t="n"/>
      <c r="B45" s="27" t="n"/>
      <c r="C45" s="27" t="n"/>
      <c r="D45" s="26" t="n"/>
      <c r="E45" s="29" t="n"/>
      <c r="F45" s="26" t="n"/>
      <c r="G45" s="28">
        <f>IF($B45="","",IFERROR(IF($F45="노임",VLOOKUP($B45,노임단가!$A$6:$D$105,4,FALSE),IF($F45="자재",VLOOKUP($B45,자재단가!$A$6:$E$205,5,FALSE),IF($F45="기계",VLOOKUP($B45,기계경비!$A$6:$E$105,5,FALSE),""))),""))</f>
        <v/>
      </c>
      <c r="H45" s="28">
        <f>IF($F45="노임",N($G45),"")</f>
        <v/>
      </c>
      <c r="I45" s="28">
        <f>IF(OR($E45="",H45=""),"",ROUND($E45*H45,0))</f>
        <v/>
      </c>
      <c r="J45" s="28">
        <f>IF($F45="자재",N($G45),"")</f>
        <v/>
      </c>
      <c r="K45" s="28">
        <f>IF(OR($E45="",J45=""),"",ROUND($E45*J45,0))</f>
        <v/>
      </c>
      <c r="L45" s="28">
        <f>IF($F45="기계",N($G45),"")</f>
        <v/>
      </c>
      <c r="M45" s="28">
        <f>IF(OR($E45="",L45=""),"",ROUND($E45*L45,0))</f>
        <v/>
      </c>
    </row>
    <row r="46" ht="19" customHeight="1">
      <c r="A46" s="26" t="n"/>
      <c r="B46" s="27" t="n"/>
      <c r="C46" s="27" t="n"/>
      <c r="D46" s="26" t="n"/>
      <c r="E46" s="29" t="n"/>
      <c r="F46" s="26" t="n"/>
      <c r="G46" s="28">
        <f>IF($B46="","",IFERROR(IF($F46="노임",VLOOKUP($B46,노임단가!$A$6:$D$105,4,FALSE),IF($F46="자재",VLOOKUP($B46,자재단가!$A$6:$E$205,5,FALSE),IF($F46="기계",VLOOKUP($B46,기계경비!$A$6:$E$105,5,FALSE),""))),""))</f>
        <v/>
      </c>
      <c r="H46" s="28">
        <f>IF($F46="노임",N($G46),"")</f>
        <v/>
      </c>
      <c r="I46" s="28">
        <f>IF(OR($E46="",H46=""),"",ROUND($E46*H46,0))</f>
        <v/>
      </c>
      <c r="J46" s="28">
        <f>IF($F46="자재",N($G46),"")</f>
        <v/>
      </c>
      <c r="K46" s="28">
        <f>IF(OR($E46="",J46=""),"",ROUND($E46*J46,0))</f>
        <v/>
      </c>
      <c r="L46" s="28">
        <f>IF($F46="기계",N($G46),"")</f>
        <v/>
      </c>
      <c r="M46" s="28">
        <f>IF(OR($E46="",L46=""),"",ROUND($E46*L46,0))</f>
        <v/>
      </c>
    </row>
    <row r="47" ht="19" customHeight="1">
      <c r="A47" s="26" t="n"/>
      <c r="B47" s="27" t="n"/>
      <c r="C47" s="27" t="n"/>
      <c r="D47" s="26" t="n"/>
      <c r="E47" s="29" t="n"/>
      <c r="F47" s="26" t="n"/>
      <c r="G47" s="28">
        <f>IF($B47="","",IFERROR(IF($F47="노임",VLOOKUP($B47,노임단가!$A$6:$D$105,4,FALSE),IF($F47="자재",VLOOKUP($B47,자재단가!$A$6:$E$205,5,FALSE),IF($F47="기계",VLOOKUP($B47,기계경비!$A$6:$E$105,5,FALSE),""))),""))</f>
        <v/>
      </c>
      <c r="H47" s="28">
        <f>IF($F47="노임",N($G47),"")</f>
        <v/>
      </c>
      <c r="I47" s="28">
        <f>IF(OR($E47="",H47=""),"",ROUND($E47*H47,0))</f>
        <v/>
      </c>
      <c r="J47" s="28">
        <f>IF($F47="자재",N($G47),"")</f>
        <v/>
      </c>
      <c r="K47" s="28">
        <f>IF(OR($E47="",J47=""),"",ROUND($E47*J47,0))</f>
        <v/>
      </c>
      <c r="L47" s="28">
        <f>IF($F47="기계",N($G47),"")</f>
        <v/>
      </c>
      <c r="M47" s="28">
        <f>IF(OR($E47="",L47=""),"",ROUND($E47*L47,0))</f>
        <v/>
      </c>
    </row>
    <row r="48" ht="19" customHeight="1">
      <c r="A48" s="26" t="n"/>
      <c r="B48" s="27" t="n"/>
      <c r="C48" s="27" t="n"/>
      <c r="D48" s="26" t="n"/>
      <c r="E48" s="29" t="n"/>
      <c r="F48" s="26" t="n"/>
      <c r="G48" s="28">
        <f>IF($B48="","",IFERROR(IF($F48="노임",VLOOKUP($B48,노임단가!$A$6:$D$105,4,FALSE),IF($F48="자재",VLOOKUP($B48,자재단가!$A$6:$E$205,5,FALSE),IF($F48="기계",VLOOKUP($B48,기계경비!$A$6:$E$105,5,FALSE),""))),""))</f>
        <v/>
      </c>
      <c r="H48" s="28">
        <f>IF($F48="노임",N($G48),"")</f>
        <v/>
      </c>
      <c r="I48" s="28">
        <f>IF(OR($E48="",H48=""),"",ROUND($E48*H48,0))</f>
        <v/>
      </c>
      <c r="J48" s="28">
        <f>IF($F48="자재",N($G48),"")</f>
        <v/>
      </c>
      <c r="K48" s="28">
        <f>IF(OR($E48="",J48=""),"",ROUND($E48*J48,0))</f>
        <v/>
      </c>
      <c r="L48" s="28">
        <f>IF($F48="기계",N($G48),"")</f>
        <v/>
      </c>
      <c r="M48" s="28">
        <f>IF(OR($E48="",L48=""),"",ROUND($E48*L48,0))</f>
        <v/>
      </c>
    </row>
    <row r="49" ht="19" customHeight="1">
      <c r="A49" s="26" t="n"/>
      <c r="B49" s="27" t="n"/>
      <c r="C49" s="27" t="n"/>
      <c r="D49" s="26" t="n"/>
      <c r="E49" s="29" t="n"/>
      <c r="F49" s="26" t="n"/>
      <c r="G49" s="28">
        <f>IF($B49="","",IFERROR(IF($F49="노임",VLOOKUP($B49,노임단가!$A$6:$D$105,4,FALSE),IF($F49="자재",VLOOKUP($B49,자재단가!$A$6:$E$205,5,FALSE),IF($F49="기계",VLOOKUP($B49,기계경비!$A$6:$E$105,5,FALSE),""))),""))</f>
        <v/>
      </c>
      <c r="H49" s="28">
        <f>IF($F49="노임",N($G49),"")</f>
        <v/>
      </c>
      <c r="I49" s="28">
        <f>IF(OR($E49="",H49=""),"",ROUND($E49*H49,0))</f>
        <v/>
      </c>
      <c r="J49" s="28">
        <f>IF($F49="자재",N($G49),"")</f>
        <v/>
      </c>
      <c r="K49" s="28">
        <f>IF(OR($E49="",J49=""),"",ROUND($E49*J49,0))</f>
        <v/>
      </c>
      <c r="L49" s="28">
        <f>IF($F49="기계",N($G49),"")</f>
        <v/>
      </c>
      <c r="M49" s="28">
        <f>IF(OR($E49="",L49=""),"",ROUND($E49*L49,0))</f>
        <v/>
      </c>
    </row>
    <row r="50" ht="19" customHeight="1">
      <c r="A50" s="26" t="n"/>
      <c r="B50" s="27" t="n"/>
      <c r="C50" s="27" t="n"/>
      <c r="D50" s="26" t="n"/>
      <c r="E50" s="29" t="n"/>
      <c r="F50" s="26" t="n"/>
      <c r="G50" s="28">
        <f>IF($B50="","",IFERROR(IF($F50="노임",VLOOKUP($B50,노임단가!$A$6:$D$105,4,FALSE),IF($F50="자재",VLOOKUP($B50,자재단가!$A$6:$E$205,5,FALSE),IF($F50="기계",VLOOKUP($B50,기계경비!$A$6:$E$105,5,FALSE),""))),""))</f>
        <v/>
      </c>
      <c r="H50" s="28">
        <f>IF($F50="노임",N($G50),"")</f>
        <v/>
      </c>
      <c r="I50" s="28">
        <f>IF(OR($E50="",H50=""),"",ROUND($E50*H50,0))</f>
        <v/>
      </c>
      <c r="J50" s="28">
        <f>IF($F50="자재",N($G50),"")</f>
        <v/>
      </c>
      <c r="K50" s="28">
        <f>IF(OR($E50="",J50=""),"",ROUND($E50*J50,0))</f>
        <v/>
      </c>
      <c r="L50" s="28">
        <f>IF($F50="기계",N($G50),"")</f>
        <v/>
      </c>
      <c r="M50" s="28">
        <f>IF(OR($E50="",L50=""),"",ROUND($E50*L50,0))</f>
        <v/>
      </c>
    </row>
    <row r="51" ht="19" customHeight="1">
      <c r="A51" s="26" t="n"/>
      <c r="B51" s="27" t="n"/>
      <c r="C51" s="27" t="n"/>
      <c r="D51" s="26" t="n"/>
      <c r="E51" s="29" t="n"/>
      <c r="F51" s="26" t="n"/>
      <c r="G51" s="28">
        <f>IF($B51="","",IFERROR(IF($F51="노임",VLOOKUP($B51,노임단가!$A$6:$D$105,4,FALSE),IF($F51="자재",VLOOKUP($B51,자재단가!$A$6:$E$205,5,FALSE),IF($F51="기계",VLOOKUP($B51,기계경비!$A$6:$E$105,5,FALSE),""))),""))</f>
        <v/>
      </c>
      <c r="H51" s="28">
        <f>IF($F51="노임",N($G51),"")</f>
        <v/>
      </c>
      <c r="I51" s="28">
        <f>IF(OR($E51="",H51=""),"",ROUND($E51*H51,0))</f>
        <v/>
      </c>
      <c r="J51" s="28">
        <f>IF($F51="자재",N($G51),"")</f>
        <v/>
      </c>
      <c r="K51" s="28">
        <f>IF(OR($E51="",J51=""),"",ROUND($E51*J51,0))</f>
        <v/>
      </c>
      <c r="L51" s="28">
        <f>IF($F51="기계",N($G51),"")</f>
        <v/>
      </c>
      <c r="M51" s="28">
        <f>IF(OR($E51="",L51=""),"",ROUND($E51*L51,0))</f>
        <v/>
      </c>
    </row>
    <row r="52" ht="19" customHeight="1">
      <c r="A52" s="26" t="n"/>
      <c r="B52" s="27" t="n"/>
      <c r="C52" s="27" t="n"/>
      <c r="D52" s="26" t="n"/>
      <c r="E52" s="29" t="n"/>
      <c r="F52" s="26" t="n"/>
      <c r="G52" s="28">
        <f>IF($B52="","",IFERROR(IF($F52="노임",VLOOKUP($B52,노임단가!$A$6:$D$105,4,FALSE),IF($F52="자재",VLOOKUP($B52,자재단가!$A$6:$E$205,5,FALSE),IF($F52="기계",VLOOKUP($B52,기계경비!$A$6:$E$105,5,FALSE),""))),""))</f>
        <v/>
      </c>
      <c r="H52" s="28">
        <f>IF($F52="노임",N($G52),"")</f>
        <v/>
      </c>
      <c r="I52" s="28">
        <f>IF(OR($E52="",H52=""),"",ROUND($E52*H52,0))</f>
        <v/>
      </c>
      <c r="J52" s="28">
        <f>IF($F52="자재",N($G52),"")</f>
        <v/>
      </c>
      <c r="K52" s="28">
        <f>IF(OR($E52="",J52=""),"",ROUND($E52*J52,0))</f>
        <v/>
      </c>
      <c r="L52" s="28">
        <f>IF($F52="기계",N($G52),"")</f>
        <v/>
      </c>
      <c r="M52" s="28">
        <f>IF(OR($E52="",L52=""),"",ROUND($E52*L52,0))</f>
        <v/>
      </c>
    </row>
    <row r="53" ht="19" customHeight="1">
      <c r="A53" s="26" t="n"/>
      <c r="B53" s="27" t="n"/>
      <c r="C53" s="27" t="n"/>
      <c r="D53" s="26" t="n"/>
      <c r="E53" s="29" t="n"/>
      <c r="F53" s="26" t="n"/>
      <c r="G53" s="28">
        <f>IF($B53="","",IFERROR(IF($F53="노임",VLOOKUP($B53,노임단가!$A$6:$D$105,4,FALSE),IF($F53="자재",VLOOKUP($B53,자재단가!$A$6:$E$205,5,FALSE),IF($F53="기계",VLOOKUP($B53,기계경비!$A$6:$E$105,5,FALSE),""))),""))</f>
        <v/>
      </c>
      <c r="H53" s="28">
        <f>IF($F53="노임",N($G53),"")</f>
        <v/>
      </c>
      <c r="I53" s="28">
        <f>IF(OR($E53="",H53=""),"",ROUND($E53*H53,0))</f>
        <v/>
      </c>
      <c r="J53" s="28">
        <f>IF($F53="자재",N($G53),"")</f>
        <v/>
      </c>
      <c r="K53" s="28">
        <f>IF(OR($E53="",J53=""),"",ROUND($E53*J53,0))</f>
        <v/>
      </c>
      <c r="L53" s="28">
        <f>IF($F53="기계",N($G53),"")</f>
        <v/>
      </c>
      <c r="M53" s="28">
        <f>IF(OR($E53="",L53=""),"",ROUND($E53*L53,0))</f>
        <v/>
      </c>
    </row>
    <row r="54" ht="19" customHeight="1">
      <c r="A54" s="26" t="n"/>
      <c r="B54" s="27" t="n"/>
      <c r="C54" s="27" t="n"/>
      <c r="D54" s="26" t="n"/>
      <c r="E54" s="29" t="n"/>
      <c r="F54" s="26" t="n"/>
      <c r="G54" s="28">
        <f>IF($B54="","",IFERROR(IF($F54="노임",VLOOKUP($B54,노임단가!$A$6:$D$105,4,FALSE),IF($F54="자재",VLOOKUP($B54,자재단가!$A$6:$E$205,5,FALSE),IF($F54="기계",VLOOKUP($B54,기계경비!$A$6:$E$105,5,FALSE),""))),""))</f>
        <v/>
      </c>
      <c r="H54" s="28">
        <f>IF($F54="노임",N($G54),"")</f>
        <v/>
      </c>
      <c r="I54" s="28">
        <f>IF(OR($E54="",H54=""),"",ROUND($E54*H54,0))</f>
        <v/>
      </c>
      <c r="J54" s="28">
        <f>IF($F54="자재",N($G54),"")</f>
        <v/>
      </c>
      <c r="K54" s="28">
        <f>IF(OR($E54="",J54=""),"",ROUND($E54*J54,0))</f>
        <v/>
      </c>
      <c r="L54" s="28">
        <f>IF($F54="기계",N($G54),"")</f>
        <v/>
      </c>
      <c r="M54" s="28">
        <f>IF(OR($E54="",L54=""),"",ROUND($E54*L54,0))</f>
        <v/>
      </c>
    </row>
    <row r="55" ht="19" customHeight="1">
      <c r="A55" s="26" t="n"/>
      <c r="B55" s="27" t="n"/>
      <c r="C55" s="27" t="n"/>
      <c r="D55" s="26" t="n"/>
      <c r="E55" s="29" t="n"/>
      <c r="F55" s="26" t="n"/>
      <c r="G55" s="28">
        <f>IF($B55="","",IFERROR(IF($F55="노임",VLOOKUP($B55,노임단가!$A$6:$D$105,4,FALSE),IF($F55="자재",VLOOKUP($B55,자재단가!$A$6:$E$205,5,FALSE),IF($F55="기계",VLOOKUP($B55,기계경비!$A$6:$E$105,5,FALSE),""))),""))</f>
        <v/>
      </c>
      <c r="H55" s="28">
        <f>IF($F55="노임",N($G55),"")</f>
        <v/>
      </c>
      <c r="I55" s="28">
        <f>IF(OR($E55="",H55=""),"",ROUND($E55*H55,0))</f>
        <v/>
      </c>
      <c r="J55" s="28">
        <f>IF($F55="자재",N($G55),"")</f>
        <v/>
      </c>
      <c r="K55" s="28">
        <f>IF(OR($E55="",J55=""),"",ROUND($E55*J55,0))</f>
        <v/>
      </c>
      <c r="L55" s="28">
        <f>IF($F55="기계",N($G55),"")</f>
        <v/>
      </c>
      <c r="M55" s="28">
        <f>IF(OR($E55="",L55=""),"",ROUND($E55*L55,0))</f>
        <v/>
      </c>
    </row>
    <row r="56" ht="19" customHeight="1">
      <c r="A56" s="26" t="n"/>
      <c r="B56" s="27" t="n"/>
      <c r="C56" s="27" t="n"/>
      <c r="D56" s="26" t="n"/>
      <c r="E56" s="29" t="n"/>
      <c r="F56" s="26" t="n"/>
      <c r="G56" s="28">
        <f>IF($B56="","",IFERROR(IF($F56="노임",VLOOKUP($B56,노임단가!$A$6:$D$105,4,FALSE),IF($F56="자재",VLOOKUP($B56,자재단가!$A$6:$E$205,5,FALSE),IF($F56="기계",VLOOKUP($B56,기계경비!$A$6:$E$105,5,FALSE),""))),""))</f>
        <v/>
      </c>
      <c r="H56" s="28">
        <f>IF($F56="노임",N($G56),"")</f>
        <v/>
      </c>
      <c r="I56" s="28">
        <f>IF(OR($E56="",H56=""),"",ROUND($E56*H56,0))</f>
        <v/>
      </c>
      <c r="J56" s="28">
        <f>IF($F56="자재",N($G56),"")</f>
        <v/>
      </c>
      <c r="K56" s="28">
        <f>IF(OR($E56="",J56=""),"",ROUND($E56*J56,0))</f>
        <v/>
      </c>
      <c r="L56" s="28">
        <f>IF($F56="기계",N($G56),"")</f>
        <v/>
      </c>
      <c r="M56" s="28">
        <f>IF(OR($E56="",L56=""),"",ROUND($E56*L56,0))</f>
        <v/>
      </c>
    </row>
    <row r="57" ht="19" customHeight="1">
      <c r="A57" s="26" t="n"/>
      <c r="B57" s="27" t="n"/>
      <c r="C57" s="27" t="n"/>
      <c r="D57" s="26" t="n"/>
      <c r="E57" s="29" t="n"/>
      <c r="F57" s="26" t="n"/>
      <c r="G57" s="28">
        <f>IF($B57="","",IFERROR(IF($F57="노임",VLOOKUP($B57,노임단가!$A$6:$D$105,4,FALSE),IF($F57="자재",VLOOKUP($B57,자재단가!$A$6:$E$205,5,FALSE),IF($F57="기계",VLOOKUP($B57,기계경비!$A$6:$E$105,5,FALSE),""))),""))</f>
        <v/>
      </c>
      <c r="H57" s="28">
        <f>IF($F57="노임",N($G57),"")</f>
        <v/>
      </c>
      <c r="I57" s="28">
        <f>IF(OR($E57="",H57=""),"",ROUND($E57*H57,0))</f>
        <v/>
      </c>
      <c r="J57" s="28">
        <f>IF($F57="자재",N($G57),"")</f>
        <v/>
      </c>
      <c r="K57" s="28">
        <f>IF(OR($E57="",J57=""),"",ROUND($E57*J57,0))</f>
        <v/>
      </c>
      <c r="L57" s="28">
        <f>IF($F57="기계",N($G57),"")</f>
        <v/>
      </c>
      <c r="M57" s="28">
        <f>IF(OR($E57="",L57=""),"",ROUND($E57*L57,0))</f>
        <v/>
      </c>
    </row>
    <row r="58" ht="19" customHeight="1">
      <c r="A58" s="26" t="n"/>
      <c r="B58" s="27" t="n"/>
      <c r="C58" s="27" t="n"/>
      <c r="D58" s="26" t="n"/>
      <c r="E58" s="29" t="n"/>
      <c r="F58" s="26" t="n"/>
      <c r="G58" s="28">
        <f>IF($B58="","",IFERROR(IF($F58="노임",VLOOKUP($B58,노임단가!$A$6:$D$105,4,FALSE),IF($F58="자재",VLOOKUP($B58,자재단가!$A$6:$E$205,5,FALSE),IF($F58="기계",VLOOKUP($B58,기계경비!$A$6:$E$105,5,FALSE),""))),""))</f>
        <v/>
      </c>
      <c r="H58" s="28">
        <f>IF($F58="노임",N($G58),"")</f>
        <v/>
      </c>
      <c r="I58" s="28">
        <f>IF(OR($E58="",H58=""),"",ROUND($E58*H58,0))</f>
        <v/>
      </c>
      <c r="J58" s="28">
        <f>IF($F58="자재",N($G58),"")</f>
        <v/>
      </c>
      <c r="K58" s="28">
        <f>IF(OR($E58="",J58=""),"",ROUND($E58*J58,0))</f>
        <v/>
      </c>
      <c r="L58" s="28">
        <f>IF($F58="기계",N($G58),"")</f>
        <v/>
      </c>
      <c r="M58" s="28">
        <f>IF(OR($E58="",L58=""),"",ROUND($E58*L58,0))</f>
        <v/>
      </c>
    </row>
    <row r="59" ht="19" customHeight="1">
      <c r="A59" s="26" t="n"/>
      <c r="B59" s="27" t="n"/>
      <c r="C59" s="27" t="n"/>
      <c r="D59" s="26" t="n"/>
      <c r="E59" s="29" t="n"/>
      <c r="F59" s="26" t="n"/>
      <c r="G59" s="28">
        <f>IF($B59="","",IFERROR(IF($F59="노임",VLOOKUP($B59,노임단가!$A$6:$D$105,4,FALSE),IF($F59="자재",VLOOKUP($B59,자재단가!$A$6:$E$205,5,FALSE),IF($F59="기계",VLOOKUP($B59,기계경비!$A$6:$E$105,5,FALSE),""))),""))</f>
        <v/>
      </c>
      <c r="H59" s="28">
        <f>IF($F59="노임",N($G59),"")</f>
        <v/>
      </c>
      <c r="I59" s="28">
        <f>IF(OR($E59="",H59=""),"",ROUND($E59*H59,0))</f>
        <v/>
      </c>
      <c r="J59" s="28">
        <f>IF($F59="자재",N($G59),"")</f>
        <v/>
      </c>
      <c r="K59" s="28">
        <f>IF(OR($E59="",J59=""),"",ROUND($E59*J59,0))</f>
        <v/>
      </c>
      <c r="L59" s="28">
        <f>IF($F59="기계",N($G59),"")</f>
        <v/>
      </c>
      <c r="M59" s="28">
        <f>IF(OR($E59="",L59=""),"",ROUND($E59*L59,0))</f>
        <v/>
      </c>
    </row>
    <row r="60" ht="19" customHeight="1">
      <c r="A60" s="26" t="n"/>
      <c r="B60" s="27" t="n"/>
      <c r="C60" s="27" t="n"/>
      <c r="D60" s="26" t="n"/>
      <c r="E60" s="29" t="n"/>
      <c r="F60" s="26" t="n"/>
      <c r="G60" s="28">
        <f>IF($B60="","",IFERROR(IF($F60="노임",VLOOKUP($B60,노임단가!$A$6:$D$105,4,FALSE),IF($F60="자재",VLOOKUP($B60,자재단가!$A$6:$E$205,5,FALSE),IF($F60="기계",VLOOKUP($B60,기계경비!$A$6:$E$105,5,FALSE),""))),""))</f>
        <v/>
      </c>
      <c r="H60" s="28">
        <f>IF($F60="노임",N($G60),"")</f>
        <v/>
      </c>
      <c r="I60" s="28">
        <f>IF(OR($E60="",H60=""),"",ROUND($E60*H60,0))</f>
        <v/>
      </c>
      <c r="J60" s="28">
        <f>IF($F60="자재",N($G60),"")</f>
        <v/>
      </c>
      <c r="K60" s="28">
        <f>IF(OR($E60="",J60=""),"",ROUND($E60*J60,0))</f>
        <v/>
      </c>
      <c r="L60" s="28">
        <f>IF($F60="기계",N($G60),"")</f>
        <v/>
      </c>
      <c r="M60" s="28">
        <f>IF(OR($E60="",L60=""),"",ROUND($E60*L60,0))</f>
        <v/>
      </c>
    </row>
    <row r="61" ht="19" customHeight="1">
      <c r="A61" s="26" t="n"/>
      <c r="B61" s="27" t="n"/>
      <c r="C61" s="27" t="n"/>
      <c r="D61" s="26" t="n"/>
      <c r="E61" s="29" t="n"/>
      <c r="F61" s="26" t="n"/>
      <c r="G61" s="28">
        <f>IF($B61="","",IFERROR(IF($F61="노임",VLOOKUP($B61,노임단가!$A$6:$D$105,4,FALSE),IF($F61="자재",VLOOKUP($B61,자재단가!$A$6:$E$205,5,FALSE),IF($F61="기계",VLOOKUP($B61,기계경비!$A$6:$E$105,5,FALSE),""))),""))</f>
        <v/>
      </c>
      <c r="H61" s="28">
        <f>IF($F61="노임",N($G61),"")</f>
        <v/>
      </c>
      <c r="I61" s="28">
        <f>IF(OR($E61="",H61=""),"",ROUND($E61*H61,0))</f>
        <v/>
      </c>
      <c r="J61" s="28">
        <f>IF($F61="자재",N($G61),"")</f>
        <v/>
      </c>
      <c r="K61" s="28">
        <f>IF(OR($E61="",J61=""),"",ROUND($E61*J61,0))</f>
        <v/>
      </c>
      <c r="L61" s="28">
        <f>IF($F61="기계",N($G61),"")</f>
        <v/>
      </c>
      <c r="M61" s="28">
        <f>IF(OR($E61="",L61=""),"",ROUND($E61*L61,0))</f>
        <v/>
      </c>
    </row>
    <row r="62" ht="19" customHeight="1">
      <c r="A62" s="26" t="n"/>
      <c r="B62" s="27" t="n"/>
      <c r="C62" s="27" t="n"/>
      <c r="D62" s="26" t="n"/>
      <c r="E62" s="29" t="n"/>
      <c r="F62" s="26" t="n"/>
      <c r="G62" s="28">
        <f>IF($B62="","",IFERROR(IF($F62="노임",VLOOKUP($B62,노임단가!$A$6:$D$105,4,FALSE),IF($F62="자재",VLOOKUP($B62,자재단가!$A$6:$E$205,5,FALSE),IF($F62="기계",VLOOKUP($B62,기계경비!$A$6:$E$105,5,FALSE),""))),""))</f>
        <v/>
      </c>
      <c r="H62" s="28">
        <f>IF($F62="노임",N($G62),"")</f>
        <v/>
      </c>
      <c r="I62" s="28">
        <f>IF(OR($E62="",H62=""),"",ROUND($E62*H62,0))</f>
        <v/>
      </c>
      <c r="J62" s="28">
        <f>IF($F62="자재",N($G62),"")</f>
        <v/>
      </c>
      <c r="K62" s="28">
        <f>IF(OR($E62="",J62=""),"",ROUND($E62*J62,0))</f>
        <v/>
      </c>
      <c r="L62" s="28">
        <f>IF($F62="기계",N($G62),"")</f>
        <v/>
      </c>
      <c r="M62" s="28">
        <f>IF(OR($E62="",L62=""),"",ROUND($E62*L62,0))</f>
        <v/>
      </c>
    </row>
    <row r="63" ht="19" customHeight="1">
      <c r="A63" s="26" t="n"/>
      <c r="B63" s="27" t="n"/>
      <c r="C63" s="27" t="n"/>
      <c r="D63" s="26" t="n"/>
      <c r="E63" s="29" t="n"/>
      <c r="F63" s="26" t="n"/>
      <c r="G63" s="28">
        <f>IF($B63="","",IFERROR(IF($F63="노임",VLOOKUP($B63,노임단가!$A$6:$D$105,4,FALSE),IF($F63="자재",VLOOKUP($B63,자재단가!$A$6:$E$205,5,FALSE),IF($F63="기계",VLOOKUP($B63,기계경비!$A$6:$E$105,5,FALSE),""))),""))</f>
        <v/>
      </c>
      <c r="H63" s="28">
        <f>IF($F63="노임",N($G63),"")</f>
        <v/>
      </c>
      <c r="I63" s="28">
        <f>IF(OR($E63="",H63=""),"",ROUND($E63*H63,0))</f>
        <v/>
      </c>
      <c r="J63" s="28">
        <f>IF($F63="자재",N($G63),"")</f>
        <v/>
      </c>
      <c r="K63" s="28">
        <f>IF(OR($E63="",J63=""),"",ROUND($E63*J63,0))</f>
        <v/>
      </c>
      <c r="L63" s="28">
        <f>IF($F63="기계",N($G63),"")</f>
        <v/>
      </c>
      <c r="M63" s="28">
        <f>IF(OR($E63="",L63=""),"",ROUND($E63*L63,0))</f>
        <v/>
      </c>
    </row>
    <row r="64" ht="19" customHeight="1">
      <c r="A64" s="26" t="n"/>
      <c r="B64" s="27" t="n"/>
      <c r="C64" s="27" t="n"/>
      <c r="D64" s="26" t="n"/>
      <c r="E64" s="29" t="n"/>
      <c r="F64" s="26" t="n"/>
      <c r="G64" s="28">
        <f>IF($B64="","",IFERROR(IF($F64="노임",VLOOKUP($B64,노임단가!$A$6:$D$105,4,FALSE),IF($F64="자재",VLOOKUP($B64,자재단가!$A$6:$E$205,5,FALSE),IF($F64="기계",VLOOKUP($B64,기계경비!$A$6:$E$105,5,FALSE),""))),""))</f>
        <v/>
      </c>
      <c r="H64" s="28">
        <f>IF($F64="노임",N($G64),"")</f>
        <v/>
      </c>
      <c r="I64" s="28">
        <f>IF(OR($E64="",H64=""),"",ROUND($E64*H64,0))</f>
        <v/>
      </c>
      <c r="J64" s="28">
        <f>IF($F64="자재",N($G64),"")</f>
        <v/>
      </c>
      <c r="K64" s="28">
        <f>IF(OR($E64="",J64=""),"",ROUND($E64*J64,0))</f>
        <v/>
      </c>
      <c r="L64" s="28">
        <f>IF($F64="기계",N($G64),"")</f>
        <v/>
      </c>
      <c r="M64" s="28">
        <f>IF(OR($E64="",L64=""),"",ROUND($E64*L64,0))</f>
        <v/>
      </c>
    </row>
    <row r="65" ht="19" customHeight="1">
      <c r="A65" s="26" t="n"/>
      <c r="B65" s="27" t="n"/>
      <c r="C65" s="27" t="n"/>
      <c r="D65" s="26" t="n"/>
      <c r="E65" s="29" t="n"/>
      <c r="F65" s="26" t="n"/>
      <c r="G65" s="28">
        <f>IF($B65="","",IFERROR(IF($F65="노임",VLOOKUP($B65,노임단가!$A$6:$D$105,4,FALSE),IF($F65="자재",VLOOKUP($B65,자재단가!$A$6:$E$205,5,FALSE),IF($F65="기계",VLOOKUP($B65,기계경비!$A$6:$E$105,5,FALSE),""))),""))</f>
        <v/>
      </c>
      <c r="H65" s="28">
        <f>IF($F65="노임",N($G65),"")</f>
        <v/>
      </c>
      <c r="I65" s="28">
        <f>IF(OR($E65="",H65=""),"",ROUND($E65*H65,0))</f>
        <v/>
      </c>
      <c r="J65" s="28">
        <f>IF($F65="자재",N($G65),"")</f>
        <v/>
      </c>
      <c r="K65" s="28">
        <f>IF(OR($E65="",J65=""),"",ROUND($E65*J65,0))</f>
        <v/>
      </c>
      <c r="L65" s="28">
        <f>IF($F65="기계",N($G65),"")</f>
        <v/>
      </c>
      <c r="M65" s="28">
        <f>IF(OR($E65="",L65=""),"",ROUND($E65*L65,0))</f>
        <v/>
      </c>
    </row>
    <row r="66" ht="19" customHeight="1">
      <c r="A66" s="26" t="n"/>
      <c r="B66" s="27" t="n"/>
      <c r="C66" s="27" t="n"/>
      <c r="D66" s="26" t="n"/>
      <c r="E66" s="29" t="n"/>
      <c r="F66" s="26" t="n"/>
      <c r="G66" s="28">
        <f>IF($B66="","",IFERROR(IF($F66="노임",VLOOKUP($B66,노임단가!$A$6:$D$105,4,FALSE),IF($F66="자재",VLOOKUP($B66,자재단가!$A$6:$E$205,5,FALSE),IF($F66="기계",VLOOKUP($B66,기계경비!$A$6:$E$105,5,FALSE),""))),""))</f>
        <v/>
      </c>
      <c r="H66" s="28">
        <f>IF($F66="노임",N($G66),"")</f>
        <v/>
      </c>
      <c r="I66" s="28">
        <f>IF(OR($E66="",H66=""),"",ROUND($E66*H66,0))</f>
        <v/>
      </c>
      <c r="J66" s="28">
        <f>IF($F66="자재",N($G66),"")</f>
        <v/>
      </c>
      <c r="K66" s="28">
        <f>IF(OR($E66="",J66=""),"",ROUND($E66*J66,0))</f>
        <v/>
      </c>
      <c r="L66" s="28">
        <f>IF($F66="기계",N($G66),"")</f>
        <v/>
      </c>
      <c r="M66" s="28">
        <f>IF(OR($E66="",L66=""),"",ROUND($E66*L66,0))</f>
        <v/>
      </c>
    </row>
    <row r="67" ht="19" customHeight="1">
      <c r="A67" s="26" t="n"/>
      <c r="B67" s="27" t="n"/>
      <c r="C67" s="27" t="n"/>
      <c r="D67" s="26" t="n"/>
      <c r="E67" s="29" t="n"/>
      <c r="F67" s="26" t="n"/>
      <c r="G67" s="28">
        <f>IF($B67="","",IFERROR(IF($F67="노임",VLOOKUP($B67,노임단가!$A$6:$D$105,4,FALSE),IF($F67="자재",VLOOKUP($B67,자재단가!$A$6:$E$205,5,FALSE),IF($F67="기계",VLOOKUP($B67,기계경비!$A$6:$E$105,5,FALSE),""))),""))</f>
        <v/>
      </c>
      <c r="H67" s="28">
        <f>IF($F67="노임",N($G67),"")</f>
        <v/>
      </c>
      <c r="I67" s="28">
        <f>IF(OR($E67="",H67=""),"",ROUND($E67*H67,0))</f>
        <v/>
      </c>
      <c r="J67" s="28">
        <f>IF($F67="자재",N($G67),"")</f>
        <v/>
      </c>
      <c r="K67" s="28">
        <f>IF(OR($E67="",J67=""),"",ROUND($E67*J67,0))</f>
        <v/>
      </c>
      <c r="L67" s="28">
        <f>IF($F67="기계",N($G67),"")</f>
        <v/>
      </c>
      <c r="M67" s="28">
        <f>IF(OR($E67="",L67=""),"",ROUND($E67*L67,0))</f>
        <v/>
      </c>
    </row>
    <row r="68" ht="19" customHeight="1">
      <c r="A68" s="26" t="n"/>
      <c r="B68" s="27" t="n"/>
      <c r="C68" s="27" t="n"/>
      <c r="D68" s="26" t="n"/>
      <c r="E68" s="29" t="n"/>
      <c r="F68" s="26" t="n"/>
      <c r="G68" s="28">
        <f>IF($B68="","",IFERROR(IF($F68="노임",VLOOKUP($B68,노임단가!$A$6:$D$105,4,FALSE),IF($F68="자재",VLOOKUP($B68,자재단가!$A$6:$E$205,5,FALSE),IF($F68="기계",VLOOKUP($B68,기계경비!$A$6:$E$105,5,FALSE),""))),""))</f>
        <v/>
      </c>
      <c r="H68" s="28">
        <f>IF($F68="노임",N($G68),"")</f>
        <v/>
      </c>
      <c r="I68" s="28">
        <f>IF(OR($E68="",H68=""),"",ROUND($E68*H68,0))</f>
        <v/>
      </c>
      <c r="J68" s="28">
        <f>IF($F68="자재",N($G68),"")</f>
        <v/>
      </c>
      <c r="K68" s="28">
        <f>IF(OR($E68="",J68=""),"",ROUND($E68*J68,0))</f>
        <v/>
      </c>
      <c r="L68" s="28">
        <f>IF($F68="기계",N($G68),"")</f>
        <v/>
      </c>
      <c r="M68" s="28">
        <f>IF(OR($E68="",L68=""),"",ROUND($E68*L68,0))</f>
        <v/>
      </c>
    </row>
    <row r="69" ht="19" customHeight="1">
      <c r="A69" s="26" t="n"/>
      <c r="B69" s="27" t="n"/>
      <c r="C69" s="27" t="n"/>
      <c r="D69" s="26" t="n"/>
      <c r="E69" s="29" t="n"/>
      <c r="F69" s="26" t="n"/>
      <c r="G69" s="28">
        <f>IF($B69="","",IFERROR(IF($F69="노임",VLOOKUP($B69,노임단가!$A$6:$D$105,4,FALSE),IF($F69="자재",VLOOKUP($B69,자재단가!$A$6:$E$205,5,FALSE),IF($F69="기계",VLOOKUP($B69,기계경비!$A$6:$E$105,5,FALSE),""))),""))</f>
        <v/>
      </c>
      <c r="H69" s="28">
        <f>IF($F69="노임",N($G69),"")</f>
        <v/>
      </c>
      <c r="I69" s="28">
        <f>IF(OR($E69="",H69=""),"",ROUND($E69*H69,0))</f>
        <v/>
      </c>
      <c r="J69" s="28">
        <f>IF($F69="자재",N($G69),"")</f>
        <v/>
      </c>
      <c r="K69" s="28">
        <f>IF(OR($E69="",J69=""),"",ROUND($E69*J69,0))</f>
        <v/>
      </c>
      <c r="L69" s="28">
        <f>IF($F69="기계",N($G69),"")</f>
        <v/>
      </c>
      <c r="M69" s="28">
        <f>IF(OR($E69="",L69=""),"",ROUND($E69*L69,0))</f>
        <v/>
      </c>
    </row>
    <row r="70" ht="19" customHeight="1">
      <c r="A70" s="26" t="n"/>
      <c r="B70" s="27" t="n"/>
      <c r="C70" s="27" t="n"/>
      <c r="D70" s="26" t="n"/>
      <c r="E70" s="29" t="n"/>
      <c r="F70" s="26" t="n"/>
      <c r="G70" s="28">
        <f>IF($B70="","",IFERROR(IF($F70="노임",VLOOKUP($B70,노임단가!$A$6:$D$105,4,FALSE),IF($F70="자재",VLOOKUP($B70,자재단가!$A$6:$E$205,5,FALSE),IF($F70="기계",VLOOKUP($B70,기계경비!$A$6:$E$105,5,FALSE),""))),""))</f>
        <v/>
      </c>
      <c r="H70" s="28">
        <f>IF($F70="노임",N($G70),"")</f>
        <v/>
      </c>
      <c r="I70" s="28">
        <f>IF(OR($E70="",H70=""),"",ROUND($E70*H70,0))</f>
        <v/>
      </c>
      <c r="J70" s="28">
        <f>IF($F70="자재",N($G70),"")</f>
        <v/>
      </c>
      <c r="K70" s="28">
        <f>IF(OR($E70="",J70=""),"",ROUND($E70*J70,0))</f>
        <v/>
      </c>
      <c r="L70" s="28">
        <f>IF($F70="기계",N($G70),"")</f>
        <v/>
      </c>
      <c r="M70" s="28">
        <f>IF(OR($E70="",L70=""),"",ROUND($E70*L70,0))</f>
        <v/>
      </c>
    </row>
    <row r="71" ht="19" customHeight="1">
      <c r="A71" s="26" t="n"/>
      <c r="B71" s="27" t="n"/>
      <c r="C71" s="27" t="n"/>
      <c r="D71" s="26" t="n"/>
      <c r="E71" s="29" t="n"/>
      <c r="F71" s="26" t="n"/>
      <c r="G71" s="28">
        <f>IF($B71="","",IFERROR(IF($F71="노임",VLOOKUP($B71,노임단가!$A$6:$D$105,4,FALSE),IF($F71="자재",VLOOKUP($B71,자재단가!$A$6:$E$205,5,FALSE),IF($F71="기계",VLOOKUP($B71,기계경비!$A$6:$E$105,5,FALSE),""))),""))</f>
        <v/>
      </c>
      <c r="H71" s="28">
        <f>IF($F71="노임",N($G71),"")</f>
        <v/>
      </c>
      <c r="I71" s="28">
        <f>IF(OR($E71="",H71=""),"",ROUND($E71*H71,0))</f>
        <v/>
      </c>
      <c r="J71" s="28">
        <f>IF($F71="자재",N($G71),"")</f>
        <v/>
      </c>
      <c r="K71" s="28">
        <f>IF(OR($E71="",J71=""),"",ROUND($E71*J71,0))</f>
        <v/>
      </c>
      <c r="L71" s="28">
        <f>IF($F71="기계",N($G71),"")</f>
        <v/>
      </c>
      <c r="M71" s="28">
        <f>IF(OR($E71="",L71=""),"",ROUND($E71*L71,0))</f>
        <v/>
      </c>
    </row>
    <row r="72" ht="19" customHeight="1">
      <c r="A72" s="26" t="n"/>
      <c r="B72" s="27" t="n"/>
      <c r="C72" s="27" t="n"/>
      <c r="D72" s="26" t="n"/>
      <c r="E72" s="29" t="n"/>
      <c r="F72" s="26" t="n"/>
      <c r="G72" s="28">
        <f>IF($B72="","",IFERROR(IF($F72="노임",VLOOKUP($B72,노임단가!$A$6:$D$105,4,FALSE),IF($F72="자재",VLOOKUP($B72,자재단가!$A$6:$E$205,5,FALSE),IF($F72="기계",VLOOKUP($B72,기계경비!$A$6:$E$105,5,FALSE),""))),""))</f>
        <v/>
      </c>
      <c r="H72" s="28">
        <f>IF($F72="노임",N($G72),"")</f>
        <v/>
      </c>
      <c r="I72" s="28">
        <f>IF(OR($E72="",H72=""),"",ROUND($E72*H72,0))</f>
        <v/>
      </c>
      <c r="J72" s="28">
        <f>IF($F72="자재",N($G72),"")</f>
        <v/>
      </c>
      <c r="K72" s="28">
        <f>IF(OR($E72="",J72=""),"",ROUND($E72*J72,0))</f>
        <v/>
      </c>
      <c r="L72" s="28">
        <f>IF($F72="기계",N($G72),"")</f>
        <v/>
      </c>
      <c r="M72" s="28">
        <f>IF(OR($E72="",L72=""),"",ROUND($E72*L72,0))</f>
        <v/>
      </c>
    </row>
    <row r="73" ht="19" customHeight="1">
      <c r="A73" s="26" t="n"/>
      <c r="B73" s="27" t="n"/>
      <c r="C73" s="27" t="n"/>
      <c r="D73" s="26" t="n"/>
      <c r="E73" s="29" t="n"/>
      <c r="F73" s="26" t="n"/>
      <c r="G73" s="28">
        <f>IF($B73="","",IFERROR(IF($F73="노임",VLOOKUP($B73,노임단가!$A$6:$D$105,4,FALSE),IF($F73="자재",VLOOKUP($B73,자재단가!$A$6:$E$205,5,FALSE),IF($F73="기계",VLOOKUP($B73,기계경비!$A$6:$E$105,5,FALSE),""))),""))</f>
        <v/>
      </c>
      <c r="H73" s="28">
        <f>IF($F73="노임",N($G73),"")</f>
        <v/>
      </c>
      <c r="I73" s="28">
        <f>IF(OR($E73="",H73=""),"",ROUND($E73*H73,0))</f>
        <v/>
      </c>
      <c r="J73" s="28">
        <f>IF($F73="자재",N($G73),"")</f>
        <v/>
      </c>
      <c r="K73" s="28">
        <f>IF(OR($E73="",J73=""),"",ROUND($E73*J73,0))</f>
        <v/>
      </c>
      <c r="L73" s="28">
        <f>IF($F73="기계",N($G73),"")</f>
        <v/>
      </c>
      <c r="M73" s="28">
        <f>IF(OR($E73="",L73=""),"",ROUND($E73*L73,0))</f>
        <v/>
      </c>
    </row>
    <row r="74" ht="19" customHeight="1">
      <c r="A74" s="26" t="n"/>
      <c r="B74" s="27" t="n"/>
      <c r="C74" s="27" t="n"/>
      <c r="D74" s="26" t="n"/>
      <c r="E74" s="29" t="n"/>
      <c r="F74" s="26" t="n"/>
      <c r="G74" s="28">
        <f>IF($B74="","",IFERROR(IF($F74="노임",VLOOKUP($B74,노임단가!$A$6:$D$105,4,FALSE),IF($F74="자재",VLOOKUP($B74,자재단가!$A$6:$E$205,5,FALSE),IF($F74="기계",VLOOKUP($B74,기계경비!$A$6:$E$105,5,FALSE),""))),""))</f>
        <v/>
      </c>
      <c r="H74" s="28">
        <f>IF($F74="노임",N($G74),"")</f>
        <v/>
      </c>
      <c r="I74" s="28">
        <f>IF(OR($E74="",H74=""),"",ROUND($E74*H74,0))</f>
        <v/>
      </c>
      <c r="J74" s="28">
        <f>IF($F74="자재",N($G74),"")</f>
        <v/>
      </c>
      <c r="K74" s="28">
        <f>IF(OR($E74="",J74=""),"",ROUND($E74*J74,0))</f>
        <v/>
      </c>
      <c r="L74" s="28">
        <f>IF($F74="기계",N($G74),"")</f>
        <v/>
      </c>
      <c r="M74" s="28">
        <f>IF(OR($E74="",L74=""),"",ROUND($E74*L74,0))</f>
        <v/>
      </c>
    </row>
    <row r="75" ht="19" customHeight="1">
      <c r="A75" s="26" t="n"/>
      <c r="B75" s="27" t="n"/>
      <c r="C75" s="27" t="n"/>
      <c r="D75" s="26" t="n"/>
      <c r="E75" s="29" t="n"/>
      <c r="F75" s="26" t="n"/>
      <c r="G75" s="28">
        <f>IF($B75="","",IFERROR(IF($F75="노임",VLOOKUP($B75,노임단가!$A$6:$D$105,4,FALSE),IF($F75="자재",VLOOKUP($B75,자재단가!$A$6:$E$205,5,FALSE),IF($F75="기계",VLOOKUP($B75,기계경비!$A$6:$E$105,5,FALSE),""))),""))</f>
        <v/>
      </c>
      <c r="H75" s="28">
        <f>IF($F75="노임",N($G75),"")</f>
        <v/>
      </c>
      <c r="I75" s="28">
        <f>IF(OR($E75="",H75=""),"",ROUND($E75*H75,0))</f>
        <v/>
      </c>
      <c r="J75" s="28">
        <f>IF($F75="자재",N($G75),"")</f>
        <v/>
      </c>
      <c r="K75" s="28">
        <f>IF(OR($E75="",J75=""),"",ROUND($E75*J75,0))</f>
        <v/>
      </c>
      <c r="L75" s="28">
        <f>IF($F75="기계",N($G75),"")</f>
        <v/>
      </c>
      <c r="M75" s="28">
        <f>IF(OR($E75="",L75=""),"",ROUND($E75*L75,0))</f>
        <v/>
      </c>
    </row>
    <row r="76" ht="19" customHeight="1">
      <c r="A76" s="26" t="n"/>
      <c r="B76" s="27" t="n"/>
      <c r="C76" s="27" t="n"/>
      <c r="D76" s="26" t="n"/>
      <c r="E76" s="29" t="n"/>
      <c r="F76" s="26" t="n"/>
      <c r="G76" s="28">
        <f>IF($B76="","",IFERROR(IF($F76="노임",VLOOKUP($B76,노임단가!$A$6:$D$105,4,FALSE),IF($F76="자재",VLOOKUP($B76,자재단가!$A$6:$E$205,5,FALSE),IF($F76="기계",VLOOKUP($B76,기계경비!$A$6:$E$105,5,FALSE),""))),""))</f>
        <v/>
      </c>
      <c r="H76" s="28">
        <f>IF($F76="노임",N($G76),"")</f>
        <v/>
      </c>
      <c r="I76" s="28">
        <f>IF(OR($E76="",H76=""),"",ROUND($E76*H76,0))</f>
        <v/>
      </c>
      <c r="J76" s="28">
        <f>IF($F76="자재",N($G76),"")</f>
        <v/>
      </c>
      <c r="K76" s="28">
        <f>IF(OR($E76="",J76=""),"",ROUND($E76*J76,0))</f>
        <v/>
      </c>
      <c r="L76" s="28">
        <f>IF($F76="기계",N($G76),"")</f>
        <v/>
      </c>
      <c r="M76" s="28">
        <f>IF(OR($E76="",L76=""),"",ROUND($E76*L76,0))</f>
        <v/>
      </c>
    </row>
    <row r="77" ht="19" customHeight="1">
      <c r="A77" s="26" t="n"/>
      <c r="B77" s="27" t="n"/>
      <c r="C77" s="27" t="n"/>
      <c r="D77" s="26" t="n"/>
      <c r="E77" s="29" t="n"/>
      <c r="F77" s="26" t="n"/>
      <c r="G77" s="28">
        <f>IF($B77="","",IFERROR(IF($F77="노임",VLOOKUP($B77,노임단가!$A$6:$D$105,4,FALSE),IF($F77="자재",VLOOKUP($B77,자재단가!$A$6:$E$205,5,FALSE),IF($F77="기계",VLOOKUP($B77,기계경비!$A$6:$E$105,5,FALSE),""))),""))</f>
        <v/>
      </c>
      <c r="H77" s="28">
        <f>IF($F77="노임",N($G77),"")</f>
        <v/>
      </c>
      <c r="I77" s="28">
        <f>IF(OR($E77="",H77=""),"",ROUND($E77*H77,0))</f>
        <v/>
      </c>
      <c r="J77" s="28">
        <f>IF($F77="자재",N($G77),"")</f>
        <v/>
      </c>
      <c r="K77" s="28">
        <f>IF(OR($E77="",J77=""),"",ROUND($E77*J77,0))</f>
        <v/>
      </c>
      <c r="L77" s="28">
        <f>IF($F77="기계",N($G77),"")</f>
        <v/>
      </c>
      <c r="M77" s="28">
        <f>IF(OR($E77="",L77=""),"",ROUND($E77*L77,0))</f>
        <v/>
      </c>
    </row>
    <row r="78" ht="19" customHeight="1">
      <c r="A78" s="26" t="n"/>
      <c r="B78" s="27" t="n"/>
      <c r="C78" s="27" t="n"/>
      <c r="D78" s="26" t="n"/>
      <c r="E78" s="29" t="n"/>
      <c r="F78" s="26" t="n"/>
      <c r="G78" s="28">
        <f>IF($B78="","",IFERROR(IF($F78="노임",VLOOKUP($B78,노임단가!$A$6:$D$105,4,FALSE),IF($F78="자재",VLOOKUP($B78,자재단가!$A$6:$E$205,5,FALSE),IF($F78="기계",VLOOKUP($B78,기계경비!$A$6:$E$105,5,FALSE),""))),""))</f>
        <v/>
      </c>
      <c r="H78" s="28">
        <f>IF($F78="노임",N($G78),"")</f>
        <v/>
      </c>
      <c r="I78" s="28">
        <f>IF(OR($E78="",H78=""),"",ROUND($E78*H78,0))</f>
        <v/>
      </c>
      <c r="J78" s="28">
        <f>IF($F78="자재",N($G78),"")</f>
        <v/>
      </c>
      <c r="K78" s="28">
        <f>IF(OR($E78="",J78=""),"",ROUND($E78*J78,0))</f>
        <v/>
      </c>
      <c r="L78" s="28">
        <f>IF($F78="기계",N($G78),"")</f>
        <v/>
      </c>
      <c r="M78" s="28">
        <f>IF(OR($E78="",L78=""),"",ROUND($E78*L78,0))</f>
        <v/>
      </c>
    </row>
    <row r="79" ht="19" customHeight="1">
      <c r="A79" s="26" t="n"/>
      <c r="B79" s="27" t="n"/>
      <c r="C79" s="27" t="n"/>
      <c r="D79" s="26" t="n"/>
      <c r="E79" s="29" t="n"/>
      <c r="F79" s="26" t="n"/>
      <c r="G79" s="28">
        <f>IF($B79="","",IFERROR(IF($F79="노임",VLOOKUP($B79,노임단가!$A$6:$D$105,4,FALSE),IF($F79="자재",VLOOKUP($B79,자재단가!$A$6:$E$205,5,FALSE),IF($F79="기계",VLOOKUP($B79,기계경비!$A$6:$E$105,5,FALSE),""))),""))</f>
        <v/>
      </c>
      <c r="H79" s="28">
        <f>IF($F79="노임",N($G79),"")</f>
        <v/>
      </c>
      <c r="I79" s="28">
        <f>IF(OR($E79="",H79=""),"",ROUND($E79*H79,0))</f>
        <v/>
      </c>
      <c r="J79" s="28">
        <f>IF($F79="자재",N($G79),"")</f>
        <v/>
      </c>
      <c r="K79" s="28">
        <f>IF(OR($E79="",J79=""),"",ROUND($E79*J79,0))</f>
        <v/>
      </c>
      <c r="L79" s="28">
        <f>IF($F79="기계",N($G79),"")</f>
        <v/>
      </c>
      <c r="M79" s="28">
        <f>IF(OR($E79="",L79=""),"",ROUND($E79*L79,0))</f>
        <v/>
      </c>
    </row>
    <row r="80" ht="19" customHeight="1">
      <c r="A80" s="26" t="n"/>
      <c r="B80" s="27" t="n"/>
      <c r="C80" s="27" t="n"/>
      <c r="D80" s="26" t="n"/>
      <c r="E80" s="29" t="n"/>
      <c r="F80" s="26" t="n"/>
      <c r="G80" s="28">
        <f>IF($B80="","",IFERROR(IF($F80="노임",VLOOKUP($B80,노임단가!$A$6:$D$105,4,FALSE),IF($F80="자재",VLOOKUP($B80,자재단가!$A$6:$E$205,5,FALSE),IF($F80="기계",VLOOKUP($B80,기계경비!$A$6:$E$105,5,FALSE),""))),""))</f>
        <v/>
      </c>
      <c r="H80" s="28">
        <f>IF($F80="노임",N($G80),"")</f>
        <v/>
      </c>
      <c r="I80" s="28">
        <f>IF(OR($E80="",H80=""),"",ROUND($E80*H80,0))</f>
        <v/>
      </c>
      <c r="J80" s="28">
        <f>IF($F80="자재",N($G80),"")</f>
        <v/>
      </c>
      <c r="K80" s="28">
        <f>IF(OR($E80="",J80=""),"",ROUND($E80*J80,0))</f>
        <v/>
      </c>
      <c r="L80" s="28">
        <f>IF($F80="기계",N($G80),"")</f>
        <v/>
      </c>
      <c r="M80" s="28">
        <f>IF(OR($E80="",L80=""),"",ROUND($E80*L80,0))</f>
        <v/>
      </c>
    </row>
    <row r="81" ht="19" customHeight="1">
      <c r="A81" s="26" t="n"/>
      <c r="B81" s="27" t="n"/>
      <c r="C81" s="27" t="n"/>
      <c r="D81" s="26" t="n"/>
      <c r="E81" s="29" t="n"/>
      <c r="F81" s="26" t="n"/>
      <c r="G81" s="28">
        <f>IF($B81="","",IFERROR(IF($F81="노임",VLOOKUP($B81,노임단가!$A$6:$D$105,4,FALSE),IF($F81="자재",VLOOKUP($B81,자재단가!$A$6:$E$205,5,FALSE),IF($F81="기계",VLOOKUP($B81,기계경비!$A$6:$E$105,5,FALSE),""))),""))</f>
        <v/>
      </c>
      <c r="H81" s="28">
        <f>IF($F81="노임",N($G81),"")</f>
        <v/>
      </c>
      <c r="I81" s="28">
        <f>IF(OR($E81="",H81=""),"",ROUND($E81*H81,0))</f>
        <v/>
      </c>
      <c r="J81" s="28">
        <f>IF($F81="자재",N($G81),"")</f>
        <v/>
      </c>
      <c r="K81" s="28">
        <f>IF(OR($E81="",J81=""),"",ROUND($E81*J81,0))</f>
        <v/>
      </c>
      <c r="L81" s="28">
        <f>IF($F81="기계",N($G81),"")</f>
        <v/>
      </c>
      <c r="M81" s="28">
        <f>IF(OR($E81="",L81=""),"",ROUND($E81*L81,0))</f>
        <v/>
      </c>
    </row>
    <row r="82" ht="19" customHeight="1">
      <c r="A82" s="26" t="n"/>
      <c r="B82" s="27" t="n"/>
      <c r="C82" s="27" t="n"/>
      <c r="D82" s="26" t="n"/>
      <c r="E82" s="29" t="n"/>
      <c r="F82" s="26" t="n"/>
      <c r="G82" s="28">
        <f>IF($B82="","",IFERROR(IF($F82="노임",VLOOKUP($B82,노임단가!$A$6:$D$105,4,FALSE),IF($F82="자재",VLOOKUP($B82,자재단가!$A$6:$E$205,5,FALSE),IF($F82="기계",VLOOKUP($B82,기계경비!$A$6:$E$105,5,FALSE),""))),""))</f>
        <v/>
      </c>
      <c r="H82" s="28">
        <f>IF($F82="노임",N($G82),"")</f>
        <v/>
      </c>
      <c r="I82" s="28">
        <f>IF(OR($E82="",H82=""),"",ROUND($E82*H82,0))</f>
        <v/>
      </c>
      <c r="J82" s="28">
        <f>IF($F82="자재",N($G82),"")</f>
        <v/>
      </c>
      <c r="K82" s="28">
        <f>IF(OR($E82="",J82=""),"",ROUND($E82*J82,0))</f>
        <v/>
      </c>
      <c r="L82" s="28">
        <f>IF($F82="기계",N($G82),"")</f>
        <v/>
      </c>
      <c r="M82" s="28">
        <f>IF(OR($E82="",L82=""),"",ROUND($E82*L82,0))</f>
        <v/>
      </c>
    </row>
    <row r="83" ht="19" customHeight="1">
      <c r="A83" s="26" t="n"/>
      <c r="B83" s="27" t="n"/>
      <c r="C83" s="27" t="n"/>
      <c r="D83" s="26" t="n"/>
      <c r="E83" s="29" t="n"/>
      <c r="F83" s="26" t="n"/>
      <c r="G83" s="28">
        <f>IF($B83="","",IFERROR(IF($F83="노임",VLOOKUP($B83,노임단가!$A$6:$D$105,4,FALSE),IF($F83="자재",VLOOKUP($B83,자재단가!$A$6:$E$205,5,FALSE),IF($F83="기계",VLOOKUP($B83,기계경비!$A$6:$E$105,5,FALSE),""))),""))</f>
        <v/>
      </c>
      <c r="H83" s="28">
        <f>IF($F83="노임",N($G83),"")</f>
        <v/>
      </c>
      <c r="I83" s="28">
        <f>IF(OR($E83="",H83=""),"",ROUND($E83*H83,0))</f>
        <v/>
      </c>
      <c r="J83" s="28">
        <f>IF($F83="자재",N($G83),"")</f>
        <v/>
      </c>
      <c r="K83" s="28">
        <f>IF(OR($E83="",J83=""),"",ROUND($E83*J83,0))</f>
        <v/>
      </c>
      <c r="L83" s="28">
        <f>IF($F83="기계",N($G83),"")</f>
        <v/>
      </c>
      <c r="M83" s="28">
        <f>IF(OR($E83="",L83=""),"",ROUND($E83*L83,0))</f>
        <v/>
      </c>
    </row>
    <row r="84" ht="19" customHeight="1">
      <c r="A84" s="26" t="n"/>
      <c r="B84" s="27" t="n"/>
      <c r="C84" s="27" t="n"/>
      <c r="D84" s="26" t="n"/>
      <c r="E84" s="29" t="n"/>
      <c r="F84" s="26" t="n"/>
      <c r="G84" s="28">
        <f>IF($B84="","",IFERROR(IF($F84="노임",VLOOKUP($B84,노임단가!$A$6:$D$105,4,FALSE),IF($F84="자재",VLOOKUP($B84,자재단가!$A$6:$E$205,5,FALSE),IF($F84="기계",VLOOKUP($B84,기계경비!$A$6:$E$105,5,FALSE),""))),""))</f>
        <v/>
      </c>
      <c r="H84" s="28">
        <f>IF($F84="노임",N($G84),"")</f>
        <v/>
      </c>
      <c r="I84" s="28">
        <f>IF(OR($E84="",H84=""),"",ROUND($E84*H84,0))</f>
        <v/>
      </c>
      <c r="J84" s="28">
        <f>IF($F84="자재",N($G84),"")</f>
        <v/>
      </c>
      <c r="K84" s="28">
        <f>IF(OR($E84="",J84=""),"",ROUND($E84*J84,0))</f>
        <v/>
      </c>
      <c r="L84" s="28">
        <f>IF($F84="기계",N($G84),"")</f>
        <v/>
      </c>
      <c r="M84" s="28">
        <f>IF(OR($E84="",L84=""),"",ROUND($E84*L84,0))</f>
        <v/>
      </c>
    </row>
    <row r="85" ht="19" customHeight="1">
      <c r="A85" s="26" t="n"/>
      <c r="B85" s="27" t="n"/>
      <c r="C85" s="27" t="n"/>
      <c r="D85" s="26" t="n"/>
      <c r="E85" s="29" t="n"/>
      <c r="F85" s="26" t="n"/>
      <c r="G85" s="28">
        <f>IF($B85="","",IFERROR(IF($F85="노임",VLOOKUP($B85,노임단가!$A$6:$D$105,4,FALSE),IF($F85="자재",VLOOKUP($B85,자재단가!$A$6:$E$205,5,FALSE),IF($F85="기계",VLOOKUP($B85,기계경비!$A$6:$E$105,5,FALSE),""))),""))</f>
        <v/>
      </c>
      <c r="H85" s="28">
        <f>IF($F85="노임",N($G85),"")</f>
        <v/>
      </c>
      <c r="I85" s="28">
        <f>IF(OR($E85="",H85=""),"",ROUND($E85*H85,0))</f>
        <v/>
      </c>
      <c r="J85" s="28">
        <f>IF($F85="자재",N($G85),"")</f>
        <v/>
      </c>
      <c r="K85" s="28">
        <f>IF(OR($E85="",J85=""),"",ROUND($E85*J85,0))</f>
        <v/>
      </c>
      <c r="L85" s="28">
        <f>IF($F85="기계",N($G85),"")</f>
        <v/>
      </c>
      <c r="M85" s="28">
        <f>IF(OR($E85="",L85=""),"",ROUND($E85*L85,0))</f>
        <v/>
      </c>
    </row>
    <row r="86" ht="19" customHeight="1">
      <c r="A86" s="26" t="n"/>
      <c r="B86" s="27" t="n"/>
      <c r="C86" s="27" t="n"/>
      <c r="D86" s="26" t="n"/>
      <c r="E86" s="29" t="n"/>
      <c r="F86" s="26" t="n"/>
      <c r="G86" s="28">
        <f>IF($B86="","",IFERROR(IF($F86="노임",VLOOKUP($B86,노임단가!$A$6:$D$105,4,FALSE),IF($F86="자재",VLOOKUP($B86,자재단가!$A$6:$E$205,5,FALSE),IF($F86="기계",VLOOKUP($B86,기계경비!$A$6:$E$105,5,FALSE),""))),""))</f>
        <v/>
      </c>
      <c r="H86" s="28">
        <f>IF($F86="노임",N($G86),"")</f>
        <v/>
      </c>
      <c r="I86" s="28">
        <f>IF(OR($E86="",H86=""),"",ROUND($E86*H86,0))</f>
        <v/>
      </c>
      <c r="J86" s="28">
        <f>IF($F86="자재",N($G86),"")</f>
        <v/>
      </c>
      <c r="K86" s="28">
        <f>IF(OR($E86="",J86=""),"",ROUND($E86*J86,0))</f>
        <v/>
      </c>
      <c r="L86" s="28">
        <f>IF($F86="기계",N($G86),"")</f>
        <v/>
      </c>
      <c r="M86" s="28">
        <f>IF(OR($E86="",L86=""),"",ROUND($E86*L86,0))</f>
        <v/>
      </c>
    </row>
    <row r="87" ht="19" customHeight="1">
      <c r="A87" s="26" t="n"/>
      <c r="B87" s="27" t="n"/>
      <c r="C87" s="27" t="n"/>
      <c r="D87" s="26" t="n"/>
      <c r="E87" s="29" t="n"/>
      <c r="F87" s="26" t="n"/>
      <c r="G87" s="28">
        <f>IF($B87="","",IFERROR(IF($F87="노임",VLOOKUP($B87,노임단가!$A$6:$D$105,4,FALSE),IF($F87="자재",VLOOKUP($B87,자재단가!$A$6:$E$205,5,FALSE),IF($F87="기계",VLOOKUP($B87,기계경비!$A$6:$E$105,5,FALSE),""))),""))</f>
        <v/>
      </c>
      <c r="H87" s="28">
        <f>IF($F87="노임",N($G87),"")</f>
        <v/>
      </c>
      <c r="I87" s="28">
        <f>IF(OR($E87="",H87=""),"",ROUND($E87*H87,0))</f>
        <v/>
      </c>
      <c r="J87" s="28">
        <f>IF($F87="자재",N($G87),"")</f>
        <v/>
      </c>
      <c r="K87" s="28">
        <f>IF(OR($E87="",J87=""),"",ROUND($E87*J87,0))</f>
        <v/>
      </c>
      <c r="L87" s="28">
        <f>IF($F87="기계",N($G87),"")</f>
        <v/>
      </c>
      <c r="M87" s="28">
        <f>IF(OR($E87="",L87=""),"",ROUND($E87*L87,0))</f>
        <v/>
      </c>
    </row>
    <row r="88" ht="19" customHeight="1">
      <c r="A88" s="26" t="n"/>
      <c r="B88" s="27" t="n"/>
      <c r="C88" s="27" t="n"/>
      <c r="D88" s="26" t="n"/>
      <c r="E88" s="29" t="n"/>
      <c r="F88" s="26" t="n"/>
      <c r="G88" s="28">
        <f>IF($B88="","",IFERROR(IF($F88="노임",VLOOKUP($B88,노임단가!$A$6:$D$105,4,FALSE),IF($F88="자재",VLOOKUP($B88,자재단가!$A$6:$E$205,5,FALSE),IF($F88="기계",VLOOKUP($B88,기계경비!$A$6:$E$105,5,FALSE),""))),""))</f>
        <v/>
      </c>
      <c r="H88" s="28">
        <f>IF($F88="노임",N($G88),"")</f>
        <v/>
      </c>
      <c r="I88" s="28">
        <f>IF(OR($E88="",H88=""),"",ROUND($E88*H88,0))</f>
        <v/>
      </c>
      <c r="J88" s="28">
        <f>IF($F88="자재",N($G88),"")</f>
        <v/>
      </c>
      <c r="K88" s="28">
        <f>IF(OR($E88="",J88=""),"",ROUND($E88*J88,0))</f>
        <v/>
      </c>
      <c r="L88" s="28">
        <f>IF($F88="기계",N($G88),"")</f>
        <v/>
      </c>
      <c r="M88" s="28">
        <f>IF(OR($E88="",L88=""),"",ROUND($E88*L88,0))</f>
        <v/>
      </c>
    </row>
    <row r="89" ht="19" customHeight="1">
      <c r="A89" s="26" t="n"/>
      <c r="B89" s="27" t="n"/>
      <c r="C89" s="27" t="n"/>
      <c r="D89" s="26" t="n"/>
      <c r="E89" s="29" t="n"/>
      <c r="F89" s="26" t="n"/>
      <c r="G89" s="28">
        <f>IF($B89="","",IFERROR(IF($F89="노임",VLOOKUP($B89,노임단가!$A$6:$D$105,4,FALSE),IF($F89="자재",VLOOKUP($B89,자재단가!$A$6:$E$205,5,FALSE),IF($F89="기계",VLOOKUP($B89,기계경비!$A$6:$E$105,5,FALSE),""))),""))</f>
        <v/>
      </c>
      <c r="H89" s="28">
        <f>IF($F89="노임",N($G89),"")</f>
        <v/>
      </c>
      <c r="I89" s="28">
        <f>IF(OR($E89="",H89=""),"",ROUND($E89*H89,0))</f>
        <v/>
      </c>
      <c r="J89" s="28">
        <f>IF($F89="자재",N($G89),"")</f>
        <v/>
      </c>
      <c r="K89" s="28">
        <f>IF(OR($E89="",J89=""),"",ROUND($E89*J89,0))</f>
        <v/>
      </c>
      <c r="L89" s="28">
        <f>IF($F89="기계",N($G89),"")</f>
        <v/>
      </c>
      <c r="M89" s="28">
        <f>IF(OR($E89="",L89=""),"",ROUND($E89*L89,0))</f>
        <v/>
      </c>
    </row>
    <row r="90" ht="19" customHeight="1">
      <c r="A90" s="26" t="n"/>
      <c r="B90" s="27" t="n"/>
      <c r="C90" s="27" t="n"/>
      <c r="D90" s="26" t="n"/>
      <c r="E90" s="29" t="n"/>
      <c r="F90" s="26" t="n"/>
      <c r="G90" s="28">
        <f>IF($B90="","",IFERROR(IF($F90="노임",VLOOKUP($B90,노임단가!$A$6:$D$105,4,FALSE),IF($F90="자재",VLOOKUP($B90,자재단가!$A$6:$E$205,5,FALSE),IF($F90="기계",VLOOKUP($B90,기계경비!$A$6:$E$105,5,FALSE),""))),""))</f>
        <v/>
      </c>
      <c r="H90" s="28">
        <f>IF($F90="노임",N($G90),"")</f>
        <v/>
      </c>
      <c r="I90" s="28">
        <f>IF(OR($E90="",H90=""),"",ROUND($E90*H90,0))</f>
        <v/>
      </c>
      <c r="J90" s="28">
        <f>IF($F90="자재",N($G90),"")</f>
        <v/>
      </c>
      <c r="K90" s="28">
        <f>IF(OR($E90="",J90=""),"",ROUND($E90*J90,0))</f>
        <v/>
      </c>
      <c r="L90" s="28">
        <f>IF($F90="기계",N($G90),"")</f>
        <v/>
      </c>
      <c r="M90" s="28">
        <f>IF(OR($E90="",L90=""),"",ROUND($E90*L90,0))</f>
        <v/>
      </c>
    </row>
    <row r="91" ht="19" customHeight="1">
      <c r="A91" s="26" t="n"/>
      <c r="B91" s="27" t="n"/>
      <c r="C91" s="27" t="n"/>
      <c r="D91" s="26" t="n"/>
      <c r="E91" s="29" t="n"/>
      <c r="F91" s="26" t="n"/>
      <c r="G91" s="28">
        <f>IF($B91="","",IFERROR(IF($F91="노임",VLOOKUP($B91,노임단가!$A$6:$D$105,4,FALSE),IF($F91="자재",VLOOKUP($B91,자재단가!$A$6:$E$205,5,FALSE),IF($F91="기계",VLOOKUP($B91,기계경비!$A$6:$E$105,5,FALSE),""))),""))</f>
        <v/>
      </c>
      <c r="H91" s="28">
        <f>IF($F91="노임",N($G91),"")</f>
        <v/>
      </c>
      <c r="I91" s="28">
        <f>IF(OR($E91="",H91=""),"",ROUND($E91*H91,0))</f>
        <v/>
      </c>
      <c r="J91" s="28">
        <f>IF($F91="자재",N($G91),"")</f>
        <v/>
      </c>
      <c r="K91" s="28">
        <f>IF(OR($E91="",J91=""),"",ROUND($E91*J91,0))</f>
        <v/>
      </c>
      <c r="L91" s="28">
        <f>IF($F91="기계",N($G91),"")</f>
        <v/>
      </c>
      <c r="M91" s="28">
        <f>IF(OR($E91="",L91=""),"",ROUND($E91*L91,0))</f>
        <v/>
      </c>
    </row>
    <row r="92" ht="19" customHeight="1">
      <c r="A92" s="26" t="n"/>
      <c r="B92" s="27" t="n"/>
      <c r="C92" s="27" t="n"/>
      <c r="D92" s="26" t="n"/>
      <c r="E92" s="29" t="n"/>
      <c r="F92" s="26" t="n"/>
      <c r="G92" s="28">
        <f>IF($B92="","",IFERROR(IF($F92="노임",VLOOKUP($B92,노임단가!$A$6:$D$105,4,FALSE),IF($F92="자재",VLOOKUP($B92,자재단가!$A$6:$E$205,5,FALSE),IF($F92="기계",VLOOKUP($B92,기계경비!$A$6:$E$105,5,FALSE),""))),""))</f>
        <v/>
      </c>
      <c r="H92" s="28">
        <f>IF($F92="노임",N($G92),"")</f>
        <v/>
      </c>
      <c r="I92" s="28">
        <f>IF(OR($E92="",H92=""),"",ROUND($E92*H92,0))</f>
        <v/>
      </c>
      <c r="J92" s="28">
        <f>IF($F92="자재",N($G92),"")</f>
        <v/>
      </c>
      <c r="K92" s="28">
        <f>IF(OR($E92="",J92=""),"",ROUND($E92*J92,0))</f>
        <v/>
      </c>
      <c r="L92" s="28">
        <f>IF($F92="기계",N($G92),"")</f>
        <v/>
      </c>
      <c r="M92" s="28">
        <f>IF(OR($E92="",L92=""),"",ROUND($E92*L92,0))</f>
        <v/>
      </c>
    </row>
    <row r="93" ht="19" customHeight="1">
      <c r="A93" s="26" t="n"/>
      <c r="B93" s="27" t="n"/>
      <c r="C93" s="27" t="n"/>
      <c r="D93" s="26" t="n"/>
      <c r="E93" s="29" t="n"/>
      <c r="F93" s="26" t="n"/>
      <c r="G93" s="28">
        <f>IF($B93="","",IFERROR(IF($F93="노임",VLOOKUP($B93,노임단가!$A$6:$D$105,4,FALSE),IF($F93="자재",VLOOKUP($B93,자재단가!$A$6:$E$205,5,FALSE),IF($F93="기계",VLOOKUP($B93,기계경비!$A$6:$E$105,5,FALSE),""))),""))</f>
        <v/>
      </c>
      <c r="H93" s="28">
        <f>IF($F93="노임",N($G93),"")</f>
        <v/>
      </c>
      <c r="I93" s="28">
        <f>IF(OR($E93="",H93=""),"",ROUND($E93*H93,0))</f>
        <v/>
      </c>
      <c r="J93" s="28">
        <f>IF($F93="자재",N($G93),"")</f>
        <v/>
      </c>
      <c r="K93" s="28">
        <f>IF(OR($E93="",J93=""),"",ROUND($E93*J93,0))</f>
        <v/>
      </c>
      <c r="L93" s="28">
        <f>IF($F93="기계",N($G93),"")</f>
        <v/>
      </c>
      <c r="M93" s="28">
        <f>IF(OR($E93="",L93=""),"",ROUND($E93*L93,0))</f>
        <v/>
      </c>
    </row>
    <row r="94" ht="19" customHeight="1">
      <c r="A94" s="26" t="n"/>
      <c r="B94" s="27" t="n"/>
      <c r="C94" s="27" t="n"/>
      <c r="D94" s="26" t="n"/>
      <c r="E94" s="29" t="n"/>
      <c r="F94" s="26" t="n"/>
      <c r="G94" s="28">
        <f>IF($B94="","",IFERROR(IF($F94="노임",VLOOKUP($B94,노임단가!$A$6:$D$105,4,FALSE),IF($F94="자재",VLOOKUP($B94,자재단가!$A$6:$E$205,5,FALSE),IF($F94="기계",VLOOKUP($B94,기계경비!$A$6:$E$105,5,FALSE),""))),""))</f>
        <v/>
      </c>
      <c r="H94" s="28">
        <f>IF($F94="노임",N($G94),"")</f>
        <v/>
      </c>
      <c r="I94" s="28">
        <f>IF(OR($E94="",H94=""),"",ROUND($E94*H94,0))</f>
        <v/>
      </c>
      <c r="J94" s="28">
        <f>IF($F94="자재",N($G94),"")</f>
        <v/>
      </c>
      <c r="K94" s="28">
        <f>IF(OR($E94="",J94=""),"",ROUND($E94*J94,0))</f>
        <v/>
      </c>
      <c r="L94" s="28">
        <f>IF($F94="기계",N($G94),"")</f>
        <v/>
      </c>
      <c r="M94" s="28">
        <f>IF(OR($E94="",L94=""),"",ROUND($E94*L94,0))</f>
        <v/>
      </c>
    </row>
    <row r="95" ht="19" customHeight="1">
      <c r="A95" s="26" t="n"/>
      <c r="B95" s="27" t="n"/>
      <c r="C95" s="27" t="n"/>
      <c r="D95" s="26" t="n"/>
      <c r="E95" s="29" t="n"/>
      <c r="F95" s="26" t="n"/>
      <c r="G95" s="28">
        <f>IF($B95="","",IFERROR(IF($F95="노임",VLOOKUP($B95,노임단가!$A$6:$D$105,4,FALSE),IF($F95="자재",VLOOKUP($B95,자재단가!$A$6:$E$205,5,FALSE),IF($F95="기계",VLOOKUP($B95,기계경비!$A$6:$E$105,5,FALSE),""))),""))</f>
        <v/>
      </c>
      <c r="H95" s="28">
        <f>IF($F95="노임",N($G95),"")</f>
        <v/>
      </c>
      <c r="I95" s="28">
        <f>IF(OR($E95="",H95=""),"",ROUND($E95*H95,0))</f>
        <v/>
      </c>
      <c r="J95" s="28">
        <f>IF($F95="자재",N($G95),"")</f>
        <v/>
      </c>
      <c r="K95" s="28">
        <f>IF(OR($E95="",J95=""),"",ROUND($E95*J95,0))</f>
        <v/>
      </c>
      <c r="L95" s="28">
        <f>IF($F95="기계",N($G95),"")</f>
        <v/>
      </c>
      <c r="M95" s="28">
        <f>IF(OR($E95="",L95=""),"",ROUND($E95*L95,0))</f>
        <v/>
      </c>
    </row>
    <row r="96" ht="19" customHeight="1">
      <c r="A96" s="26" t="n"/>
      <c r="B96" s="27" t="n"/>
      <c r="C96" s="27" t="n"/>
      <c r="D96" s="26" t="n"/>
      <c r="E96" s="29" t="n"/>
      <c r="F96" s="26" t="n"/>
      <c r="G96" s="28">
        <f>IF($B96="","",IFERROR(IF($F96="노임",VLOOKUP($B96,노임단가!$A$6:$D$105,4,FALSE),IF($F96="자재",VLOOKUP($B96,자재단가!$A$6:$E$205,5,FALSE),IF($F96="기계",VLOOKUP($B96,기계경비!$A$6:$E$105,5,FALSE),""))),""))</f>
        <v/>
      </c>
      <c r="H96" s="28">
        <f>IF($F96="노임",N($G96),"")</f>
        <v/>
      </c>
      <c r="I96" s="28">
        <f>IF(OR($E96="",H96=""),"",ROUND($E96*H96,0))</f>
        <v/>
      </c>
      <c r="J96" s="28">
        <f>IF($F96="자재",N($G96),"")</f>
        <v/>
      </c>
      <c r="K96" s="28">
        <f>IF(OR($E96="",J96=""),"",ROUND($E96*J96,0))</f>
        <v/>
      </c>
      <c r="L96" s="28">
        <f>IF($F96="기계",N($G96),"")</f>
        <v/>
      </c>
      <c r="M96" s="28">
        <f>IF(OR($E96="",L96=""),"",ROUND($E96*L96,0))</f>
        <v/>
      </c>
    </row>
    <row r="97" ht="19" customHeight="1">
      <c r="A97" s="26" t="n"/>
      <c r="B97" s="27" t="n"/>
      <c r="C97" s="27" t="n"/>
      <c r="D97" s="26" t="n"/>
      <c r="E97" s="29" t="n"/>
      <c r="F97" s="26" t="n"/>
      <c r="G97" s="28">
        <f>IF($B97="","",IFERROR(IF($F97="노임",VLOOKUP($B97,노임단가!$A$6:$D$105,4,FALSE),IF($F97="자재",VLOOKUP($B97,자재단가!$A$6:$E$205,5,FALSE),IF($F97="기계",VLOOKUP($B97,기계경비!$A$6:$E$105,5,FALSE),""))),""))</f>
        <v/>
      </c>
      <c r="H97" s="28">
        <f>IF($F97="노임",N($G97),"")</f>
        <v/>
      </c>
      <c r="I97" s="28">
        <f>IF(OR($E97="",H97=""),"",ROUND($E97*H97,0))</f>
        <v/>
      </c>
      <c r="J97" s="28">
        <f>IF($F97="자재",N($G97),"")</f>
        <v/>
      </c>
      <c r="K97" s="28">
        <f>IF(OR($E97="",J97=""),"",ROUND($E97*J97,0))</f>
        <v/>
      </c>
      <c r="L97" s="28">
        <f>IF($F97="기계",N($G97),"")</f>
        <v/>
      </c>
      <c r="M97" s="28">
        <f>IF(OR($E97="",L97=""),"",ROUND($E97*L97,0))</f>
        <v/>
      </c>
    </row>
    <row r="98" ht="19" customHeight="1">
      <c r="A98" s="26" t="n"/>
      <c r="B98" s="27" t="n"/>
      <c r="C98" s="27" t="n"/>
      <c r="D98" s="26" t="n"/>
      <c r="E98" s="29" t="n"/>
      <c r="F98" s="26" t="n"/>
      <c r="G98" s="28">
        <f>IF($B98="","",IFERROR(IF($F98="노임",VLOOKUP($B98,노임단가!$A$6:$D$105,4,FALSE),IF($F98="자재",VLOOKUP($B98,자재단가!$A$6:$E$205,5,FALSE),IF($F98="기계",VLOOKUP($B98,기계경비!$A$6:$E$105,5,FALSE),""))),""))</f>
        <v/>
      </c>
      <c r="H98" s="28">
        <f>IF($F98="노임",N($G98),"")</f>
        <v/>
      </c>
      <c r="I98" s="28">
        <f>IF(OR($E98="",H98=""),"",ROUND($E98*H98,0))</f>
        <v/>
      </c>
      <c r="J98" s="28">
        <f>IF($F98="자재",N($G98),"")</f>
        <v/>
      </c>
      <c r="K98" s="28">
        <f>IF(OR($E98="",J98=""),"",ROUND($E98*J98,0))</f>
        <v/>
      </c>
      <c r="L98" s="28">
        <f>IF($F98="기계",N($G98),"")</f>
        <v/>
      </c>
      <c r="M98" s="28">
        <f>IF(OR($E98="",L98=""),"",ROUND($E98*L98,0))</f>
        <v/>
      </c>
    </row>
    <row r="99" ht="19" customHeight="1">
      <c r="A99" s="26" t="n"/>
      <c r="B99" s="27" t="n"/>
      <c r="C99" s="27" t="n"/>
      <c r="D99" s="26" t="n"/>
      <c r="E99" s="29" t="n"/>
      <c r="F99" s="26" t="n"/>
      <c r="G99" s="28">
        <f>IF($B99="","",IFERROR(IF($F99="노임",VLOOKUP($B99,노임단가!$A$6:$D$105,4,FALSE),IF($F99="자재",VLOOKUP($B99,자재단가!$A$6:$E$205,5,FALSE),IF($F99="기계",VLOOKUP($B99,기계경비!$A$6:$E$105,5,FALSE),""))),""))</f>
        <v/>
      </c>
      <c r="H99" s="28">
        <f>IF($F99="노임",N($G99),"")</f>
        <v/>
      </c>
      <c r="I99" s="28">
        <f>IF(OR($E99="",H99=""),"",ROUND($E99*H99,0))</f>
        <v/>
      </c>
      <c r="J99" s="28">
        <f>IF($F99="자재",N($G99),"")</f>
        <v/>
      </c>
      <c r="K99" s="28">
        <f>IF(OR($E99="",J99=""),"",ROUND($E99*J99,0))</f>
        <v/>
      </c>
      <c r="L99" s="28">
        <f>IF($F99="기계",N($G99),"")</f>
        <v/>
      </c>
      <c r="M99" s="28">
        <f>IF(OR($E99="",L99=""),"",ROUND($E99*L99,0))</f>
        <v/>
      </c>
    </row>
    <row r="100" ht="19" customHeight="1">
      <c r="A100" s="26" t="n"/>
      <c r="B100" s="27" t="n"/>
      <c r="C100" s="27" t="n"/>
      <c r="D100" s="26" t="n"/>
      <c r="E100" s="29" t="n"/>
      <c r="F100" s="26" t="n"/>
      <c r="G100" s="28">
        <f>IF($B100="","",IFERROR(IF($F100="노임",VLOOKUP($B100,노임단가!$A$6:$D$105,4,FALSE),IF($F100="자재",VLOOKUP($B100,자재단가!$A$6:$E$205,5,FALSE),IF($F100="기계",VLOOKUP($B100,기계경비!$A$6:$E$105,5,FALSE),""))),""))</f>
        <v/>
      </c>
      <c r="H100" s="28">
        <f>IF($F100="노임",N($G100),"")</f>
        <v/>
      </c>
      <c r="I100" s="28">
        <f>IF(OR($E100="",H100=""),"",ROUND($E100*H100,0))</f>
        <v/>
      </c>
      <c r="J100" s="28">
        <f>IF($F100="자재",N($G100),"")</f>
        <v/>
      </c>
      <c r="K100" s="28">
        <f>IF(OR($E100="",J100=""),"",ROUND($E100*J100,0))</f>
        <v/>
      </c>
      <c r="L100" s="28">
        <f>IF($F100="기계",N($G100),"")</f>
        <v/>
      </c>
      <c r="M100" s="28">
        <f>IF(OR($E100="",L100=""),"",ROUND($E100*L100,0))</f>
        <v/>
      </c>
    </row>
    <row r="101" ht="19" customHeight="1">
      <c r="A101" s="26" t="n"/>
      <c r="B101" s="27" t="n"/>
      <c r="C101" s="27" t="n"/>
      <c r="D101" s="26" t="n"/>
      <c r="E101" s="29" t="n"/>
      <c r="F101" s="26" t="n"/>
      <c r="G101" s="28">
        <f>IF($B101="","",IFERROR(IF($F101="노임",VLOOKUP($B101,노임단가!$A$6:$D$105,4,FALSE),IF($F101="자재",VLOOKUP($B101,자재단가!$A$6:$E$205,5,FALSE),IF($F101="기계",VLOOKUP($B101,기계경비!$A$6:$E$105,5,FALSE),""))),""))</f>
        <v/>
      </c>
      <c r="H101" s="28">
        <f>IF($F101="노임",N($G101),"")</f>
        <v/>
      </c>
      <c r="I101" s="28">
        <f>IF(OR($E101="",H101=""),"",ROUND($E101*H101,0))</f>
        <v/>
      </c>
      <c r="J101" s="28">
        <f>IF($F101="자재",N($G101),"")</f>
        <v/>
      </c>
      <c r="K101" s="28">
        <f>IF(OR($E101="",J101=""),"",ROUND($E101*J101,0))</f>
        <v/>
      </c>
      <c r="L101" s="28">
        <f>IF($F101="기계",N($G101),"")</f>
        <v/>
      </c>
      <c r="M101" s="28">
        <f>IF(OR($E101="",L101=""),"",ROUND($E101*L101,0))</f>
        <v/>
      </c>
    </row>
    <row r="102" ht="19" customHeight="1">
      <c r="A102" s="26" t="n"/>
      <c r="B102" s="27" t="n"/>
      <c r="C102" s="27" t="n"/>
      <c r="D102" s="26" t="n"/>
      <c r="E102" s="29" t="n"/>
      <c r="F102" s="26" t="n"/>
      <c r="G102" s="28">
        <f>IF($B102="","",IFERROR(IF($F102="노임",VLOOKUP($B102,노임단가!$A$6:$D$105,4,FALSE),IF($F102="자재",VLOOKUP($B102,자재단가!$A$6:$E$205,5,FALSE),IF($F102="기계",VLOOKUP($B102,기계경비!$A$6:$E$105,5,FALSE),""))),""))</f>
        <v/>
      </c>
      <c r="H102" s="28">
        <f>IF($F102="노임",N($G102),"")</f>
        <v/>
      </c>
      <c r="I102" s="28">
        <f>IF(OR($E102="",H102=""),"",ROUND($E102*H102,0))</f>
        <v/>
      </c>
      <c r="J102" s="28">
        <f>IF($F102="자재",N($G102),"")</f>
        <v/>
      </c>
      <c r="K102" s="28">
        <f>IF(OR($E102="",J102=""),"",ROUND($E102*J102,0))</f>
        <v/>
      </c>
      <c r="L102" s="28">
        <f>IF($F102="기계",N($G102),"")</f>
        <v/>
      </c>
      <c r="M102" s="28">
        <f>IF(OR($E102="",L102=""),"",ROUND($E102*L102,0))</f>
        <v/>
      </c>
    </row>
    <row r="103" ht="19" customHeight="1">
      <c r="A103" s="26" t="n"/>
      <c r="B103" s="27" t="n"/>
      <c r="C103" s="27" t="n"/>
      <c r="D103" s="26" t="n"/>
      <c r="E103" s="29" t="n"/>
      <c r="F103" s="26" t="n"/>
      <c r="G103" s="28">
        <f>IF($B103="","",IFERROR(IF($F103="노임",VLOOKUP($B103,노임단가!$A$6:$D$105,4,FALSE),IF($F103="자재",VLOOKUP($B103,자재단가!$A$6:$E$205,5,FALSE),IF($F103="기계",VLOOKUP($B103,기계경비!$A$6:$E$105,5,FALSE),""))),""))</f>
        <v/>
      </c>
      <c r="H103" s="28">
        <f>IF($F103="노임",N($G103),"")</f>
        <v/>
      </c>
      <c r="I103" s="28">
        <f>IF(OR($E103="",H103=""),"",ROUND($E103*H103,0))</f>
        <v/>
      </c>
      <c r="J103" s="28">
        <f>IF($F103="자재",N($G103),"")</f>
        <v/>
      </c>
      <c r="K103" s="28">
        <f>IF(OR($E103="",J103=""),"",ROUND($E103*J103,0))</f>
        <v/>
      </c>
      <c r="L103" s="28">
        <f>IF($F103="기계",N($G103),"")</f>
        <v/>
      </c>
      <c r="M103" s="28">
        <f>IF(OR($E103="",L103=""),"",ROUND($E103*L103,0))</f>
        <v/>
      </c>
    </row>
    <row r="104" ht="19" customHeight="1">
      <c r="A104" s="26" t="n"/>
      <c r="B104" s="27" t="n"/>
      <c r="C104" s="27" t="n"/>
      <c r="D104" s="26" t="n"/>
      <c r="E104" s="29" t="n"/>
      <c r="F104" s="26" t="n"/>
      <c r="G104" s="28">
        <f>IF($B104="","",IFERROR(IF($F104="노임",VLOOKUP($B104,노임단가!$A$6:$D$105,4,FALSE),IF($F104="자재",VLOOKUP($B104,자재단가!$A$6:$E$205,5,FALSE),IF($F104="기계",VLOOKUP($B104,기계경비!$A$6:$E$105,5,FALSE),""))),""))</f>
        <v/>
      </c>
      <c r="H104" s="28">
        <f>IF($F104="노임",N($G104),"")</f>
        <v/>
      </c>
      <c r="I104" s="28">
        <f>IF(OR($E104="",H104=""),"",ROUND($E104*H104,0))</f>
        <v/>
      </c>
      <c r="J104" s="28">
        <f>IF($F104="자재",N($G104),"")</f>
        <v/>
      </c>
      <c r="K104" s="28">
        <f>IF(OR($E104="",J104=""),"",ROUND($E104*J104,0))</f>
        <v/>
      </c>
      <c r="L104" s="28">
        <f>IF($F104="기계",N($G104),"")</f>
        <v/>
      </c>
      <c r="M104" s="28">
        <f>IF(OR($E104="",L104=""),"",ROUND($E104*L104,0))</f>
        <v/>
      </c>
    </row>
    <row r="105" ht="19" customHeight="1">
      <c r="A105" s="26" t="n"/>
      <c r="B105" s="27" t="n"/>
      <c r="C105" s="27" t="n"/>
      <c r="D105" s="26" t="n"/>
      <c r="E105" s="29" t="n"/>
      <c r="F105" s="26" t="n"/>
      <c r="G105" s="28">
        <f>IF($B105="","",IFERROR(IF($F105="노임",VLOOKUP($B105,노임단가!$A$6:$D$105,4,FALSE),IF($F105="자재",VLOOKUP($B105,자재단가!$A$6:$E$205,5,FALSE),IF($F105="기계",VLOOKUP($B105,기계경비!$A$6:$E$105,5,FALSE),""))),""))</f>
        <v/>
      </c>
      <c r="H105" s="28">
        <f>IF($F105="노임",N($G105),"")</f>
        <v/>
      </c>
      <c r="I105" s="28">
        <f>IF(OR($E105="",H105=""),"",ROUND($E105*H105,0))</f>
        <v/>
      </c>
      <c r="J105" s="28">
        <f>IF($F105="자재",N($G105),"")</f>
        <v/>
      </c>
      <c r="K105" s="28">
        <f>IF(OR($E105="",J105=""),"",ROUND($E105*J105,0))</f>
        <v/>
      </c>
      <c r="L105" s="28">
        <f>IF($F105="기계",N($G105),"")</f>
        <v/>
      </c>
      <c r="M105" s="28">
        <f>IF(OR($E105="",L105=""),"",ROUND($E105*L105,0))</f>
        <v/>
      </c>
    </row>
    <row r="106" ht="19" customHeight="1">
      <c r="A106" s="26" t="n"/>
      <c r="B106" s="27" t="n"/>
      <c r="C106" s="27" t="n"/>
      <c r="D106" s="26" t="n"/>
      <c r="E106" s="29" t="n"/>
      <c r="F106" s="26" t="n"/>
      <c r="G106" s="28">
        <f>IF($B106="","",IFERROR(IF($F106="노임",VLOOKUP($B106,노임단가!$A$6:$D$105,4,FALSE),IF($F106="자재",VLOOKUP($B106,자재단가!$A$6:$E$205,5,FALSE),IF($F106="기계",VLOOKUP($B106,기계경비!$A$6:$E$105,5,FALSE),""))),""))</f>
        <v/>
      </c>
      <c r="H106" s="28">
        <f>IF($F106="노임",N($G106),"")</f>
        <v/>
      </c>
      <c r="I106" s="28">
        <f>IF(OR($E106="",H106=""),"",ROUND($E106*H106,0))</f>
        <v/>
      </c>
      <c r="J106" s="28">
        <f>IF($F106="자재",N($G106),"")</f>
        <v/>
      </c>
      <c r="K106" s="28">
        <f>IF(OR($E106="",J106=""),"",ROUND($E106*J106,0))</f>
        <v/>
      </c>
      <c r="L106" s="28">
        <f>IF($F106="기계",N($G106),"")</f>
        <v/>
      </c>
      <c r="M106" s="28">
        <f>IF(OR($E106="",L106=""),"",ROUND($E106*L106,0))</f>
        <v/>
      </c>
    </row>
    <row r="107" ht="19" customHeight="1">
      <c r="A107" s="26" t="n"/>
      <c r="B107" s="27" t="n"/>
      <c r="C107" s="27" t="n"/>
      <c r="D107" s="26" t="n"/>
      <c r="E107" s="29" t="n"/>
      <c r="F107" s="26" t="n"/>
      <c r="G107" s="28">
        <f>IF($B107="","",IFERROR(IF($F107="노임",VLOOKUP($B107,노임단가!$A$6:$D$105,4,FALSE),IF($F107="자재",VLOOKUP($B107,자재단가!$A$6:$E$205,5,FALSE),IF($F107="기계",VLOOKUP($B107,기계경비!$A$6:$E$105,5,FALSE),""))),""))</f>
        <v/>
      </c>
      <c r="H107" s="28">
        <f>IF($F107="노임",N($G107),"")</f>
        <v/>
      </c>
      <c r="I107" s="28">
        <f>IF(OR($E107="",H107=""),"",ROUND($E107*H107,0))</f>
        <v/>
      </c>
      <c r="J107" s="28">
        <f>IF($F107="자재",N($G107),"")</f>
        <v/>
      </c>
      <c r="K107" s="28">
        <f>IF(OR($E107="",J107=""),"",ROUND($E107*J107,0))</f>
        <v/>
      </c>
      <c r="L107" s="28">
        <f>IF($F107="기계",N($G107),"")</f>
        <v/>
      </c>
      <c r="M107" s="28">
        <f>IF(OR($E107="",L107=""),"",ROUND($E107*L107,0))</f>
        <v/>
      </c>
    </row>
    <row r="108" ht="19" customHeight="1">
      <c r="A108" s="26" t="n"/>
      <c r="B108" s="27" t="n"/>
      <c r="C108" s="27" t="n"/>
      <c r="D108" s="26" t="n"/>
      <c r="E108" s="29" t="n"/>
      <c r="F108" s="26" t="n"/>
      <c r="G108" s="28">
        <f>IF($B108="","",IFERROR(IF($F108="노임",VLOOKUP($B108,노임단가!$A$6:$D$105,4,FALSE),IF($F108="자재",VLOOKUP($B108,자재단가!$A$6:$E$205,5,FALSE),IF($F108="기계",VLOOKUP($B108,기계경비!$A$6:$E$105,5,FALSE),""))),""))</f>
        <v/>
      </c>
      <c r="H108" s="28">
        <f>IF($F108="노임",N($G108),"")</f>
        <v/>
      </c>
      <c r="I108" s="28">
        <f>IF(OR($E108="",H108=""),"",ROUND($E108*H108,0))</f>
        <v/>
      </c>
      <c r="J108" s="28">
        <f>IF($F108="자재",N($G108),"")</f>
        <v/>
      </c>
      <c r="K108" s="28">
        <f>IF(OR($E108="",J108=""),"",ROUND($E108*J108,0))</f>
        <v/>
      </c>
      <c r="L108" s="28">
        <f>IF($F108="기계",N($G108),"")</f>
        <v/>
      </c>
      <c r="M108" s="28">
        <f>IF(OR($E108="",L108=""),"",ROUND($E108*L108,0))</f>
        <v/>
      </c>
    </row>
    <row r="109" ht="19" customHeight="1">
      <c r="A109" s="26" t="n"/>
      <c r="B109" s="27" t="n"/>
      <c r="C109" s="27" t="n"/>
      <c r="D109" s="26" t="n"/>
      <c r="E109" s="29" t="n"/>
      <c r="F109" s="26" t="n"/>
      <c r="G109" s="28">
        <f>IF($B109="","",IFERROR(IF($F109="노임",VLOOKUP($B109,노임단가!$A$6:$D$105,4,FALSE),IF($F109="자재",VLOOKUP($B109,자재단가!$A$6:$E$205,5,FALSE),IF($F109="기계",VLOOKUP($B109,기계경비!$A$6:$E$105,5,FALSE),""))),""))</f>
        <v/>
      </c>
      <c r="H109" s="28">
        <f>IF($F109="노임",N($G109),"")</f>
        <v/>
      </c>
      <c r="I109" s="28">
        <f>IF(OR($E109="",H109=""),"",ROUND($E109*H109,0))</f>
        <v/>
      </c>
      <c r="J109" s="28">
        <f>IF($F109="자재",N($G109),"")</f>
        <v/>
      </c>
      <c r="K109" s="28">
        <f>IF(OR($E109="",J109=""),"",ROUND($E109*J109,0))</f>
        <v/>
      </c>
      <c r="L109" s="28">
        <f>IF($F109="기계",N($G109),"")</f>
        <v/>
      </c>
      <c r="M109" s="28">
        <f>IF(OR($E109="",L109=""),"",ROUND($E109*L109,0))</f>
        <v/>
      </c>
    </row>
    <row r="110" ht="19" customHeight="1">
      <c r="A110" s="26" t="n"/>
      <c r="B110" s="27" t="n"/>
      <c r="C110" s="27" t="n"/>
      <c r="D110" s="26" t="n"/>
      <c r="E110" s="29" t="n"/>
      <c r="F110" s="26" t="n"/>
      <c r="G110" s="28">
        <f>IF($B110="","",IFERROR(IF($F110="노임",VLOOKUP($B110,노임단가!$A$6:$D$105,4,FALSE),IF($F110="자재",VLOOKUP($B110,자재단가!$A$6:$E$205,5,FALSE),IF($F110="기계",VLOOKUP($B110,기계경비!$A$6:$E$105,5,FALSE),""))),""))</f>
        <v/>
      </c>
      <c r="H110" s="28">
        <f>IF($F110="노임",N($G110),"")</f>
        <v/>
      </c>
      <c r="I110" s="28">
        <f>IF(OR($E110="",H110=""),"",ROUND($E110*H110,0))</f>
        <v/>
      </c>
      <c r="J110" s="28">
        <f>IF($F110="자재",N($G110),"")</f>
        <v/>
      </c>
      <c r="K110" s="28">
        <f>IF(OR($E110="",J110=""),"",ROUND($E110*J110,0))</f>
        <v/>
      </c>
      <c r="L110" s="28">
        <f>IF($F110="기계",N($G110),"")</f>
        <v/>
      </c>
      <c r="M110" s="28">
        <f>IF(OR($E110="",L110=""),"",ROUND($E110*L110,0))</f>
        <v/>
      </c>
    </row>
    <row r="111" ht="19" customHeight="1">
      <c r="A111" s="26" t="n"/>
      <c r="B111" s="27" t="n"/>
      <c r="C111" s="27" t="n"/>
      <c r="D111" s="26" t="n"/>
      <c r="E111" s="29" t="n"/>
      <c r="F111" s="26" t="n"/>
      <c r="G111" s="28">
        <f>IF($B111="","",IFERROR(IF($F111="노임",VLOOKUP($B111,노임단가!$A$6:$D$105,4,FALSE),IF($F111="자재",VLOOKUP($B111,자재단가!$A$6:$E$205,5,FALSE),IF($F111="기계",VLOOKUP($B111,기계경비!$A$6:$E$105,5,FALSE),""))),""))</f>
        <v/>
      </c>
      <c r="H111" s="28">
        <f>IF($F111="노임",N($G111),"")</f>
        <v/>
      </c>
      <c r="I111" s="28">
        <f>IF(OR($E111="",H111=""),"",ROUND($E111*H111,0))</f>
        <v/>
      </c>
      <c r="J111" s="28">
        <f>IF($F111="자재",N($G111),"")</f>
        <v/>
      </c>
      <c r="K111" s="28">
        <f>IF(OR($E111="",J111=""),"",ROUND($E111*J111,0))</f>
        <v/>
      </c>
      <c r="L111" s="28">
        <f>IF($F111="기계",N($G111),"")</f>
        <v/>
      </c>
      <c r="M111" s="28">
        <f>IF(OR($E111="",L111=""),"",ROUND($E111*L111,0))</f>
        <v/>
      </c>
    </row>
    <row r="112" ht="19" customHeight="1">
      <c r="A112" s="26" t="n"/>
      <c r="B112" s="27" t="n"/>
      <c r="C112" s="27" t="n"/>
      <c r="D112" s="26" t="n"/>
      <c r="E112" s="29" t="n"/>
      <c r="F112" s="26" t="n"/>
      <c r="G112" s="28">
        <f>IF($B112="","",IFERROR(IF($F112="노임",VLOOKUP($B112,노임단가!$A$6:$D$105,4,FALSE),IF($F112="자재",VLOOKUP($B112,자재단가!$A$6:$E$205,5,FALSE),IF($F112="기계",VLOOKUP($B112,기계경비!$A$6:$E$105,5,FALSE),""))),""))</f>
        <v/>
      </c>
      <c r="H112" s="28">
        <f>IF($F112="노임",N($G112),"")</f>
        <v/>
      </c>
      <c r="I112" s="28">
        <f>IF(OR($E112="",H112=""),"",ROUND($E112*H112,0))</f>
        <v/>
      </c>
      <c r="J112" s="28">
        <f>IF($F112="자재",N($G112),"")</f>
        <v/>
      </c>
      <c r="K112" s="28">
        <f>IF(OR($E112="",J112=""),"",ROUND($E112*J112,0))</f>
        <v/>
      </c>
      <c r="L112" s="28">
        <f>IF($F112="기계",N($G112),"")</f>
        <v/>
      </c>
      <c r="M112" s="28">
        <f>IF(OR($E112="",L112=""),"",ROUND($E112*L112,0))</f>
        <v/>
      </c>
    </row>
    <row r="113" ht="19" customHeight="1">
      <c r="A113" s="26" t="n"/>
      <c r="B113" s="27" t="n"/>
      <c r="C113" s="27" t="n"/>
      <c r="D113" s="26" t="n"/>
      <c r="E113" s="29" t="n"/>
      <c r="F113" s="26" t="n"/>
      <c r="G113" s="28">
        <f>IF($B113="","",IFERROR(IF($F113="노임",VLOOKUP($B113,노임단가!$A$6:$D$105,4,FALSE),IF($F113="자재",VLOOKUP($B113,자재단가!$A$6:$E$205,5,FALSE),IF($F113="기계",VLOOKUP($B113,기계경비!$A$6:$E$105,5,FALSE),""))),""))</f>
        <v/>
      </c>
      <c r="H113" s="28">
        <f>IF($F113="노임",N($G113),"")</f>
        <v/>
      </c>
      <c r="I113" s="28">
        <f>IF(OR($E113="",H113=""),"",ROUND($E113*H113,0))</f>
        <v/>
      </c>
      <c r="J113" s="28">
        <f>IF($F113="자재",N($G113),"")</f>
        <v/>
      </c>
      <c r="K113" s="28">
        <f>IF(OR($E113="",J113=""),"",ROUND($E113*J113,0))</f>
        <v/>
      </c>
      <c r="L113" s="28">
        <f>IF($F113="기계",N($G113),"")</f>
        <v/>
      </c>
      <c r="M113" s="28">
        <f>IF(OR($E113="",L113=""),"",ROUND($E113*L113,0))</f>
        <v/>
      </c>
    </row>
    <row r="114" ht="19" customHeight="1">
      <c r="A114" s="26" t="n"/>
      <c r="B114" s="27" t="n"/>
      <c r="C114" s="27" t="n"/>
      <c r="D114" s="26" t="n"/>
      <c r="E114" s="29" t="n"/>
      <c r="F114" s="26" t="n"/>
      <c r="G114" s="28">
        <f>IF($B114="","",IFERROR(IF($F114="노임",VLOOKUP($B114,노임단가!$A$6:$D$105,4,FALSE),IF($F114="자재",VLOOKUP($B114,자재단가!$A$6:$E$205,5,FALSE),IF($F114="기계",VLOOKUP($B114,기계경비!$A$6:$E$105,5,FALSE),""))),""))</f>
        <v/>
      </c>
      <c r="H114" s="28">
        <f>IF($F114="노임",N($G114),"")</f>
        <v/>
      </c>
      <c r="I114" s="28">
        <f>IF(OR($E114="",H114=""),"",ROUND($E114*H114,0))</f>
        <v/>
      </c>
      <c r="J114" s="28">
        <f>IF($F114="자재",N($G114),"")</f>
        <v/>
      </c>
      <c r="K114" s="28">
        <f>IF(OR($E114="",J114=""),"",ROUND($E114*J114,0))</f>
        <v/>
      </c>
      <c r="L114" s="28">
        <f>IF($F114="기계",N($G114),"")</f>
        <v/>
      </c>
      <c r="M114" s="28">
        <f>IF(OR($E114="",L114=""),"",ROUND($E114*L114,0))</f>
        <v/>
      </c>
    </row>
    <row r="115" ht="19" customHeight="1">
      <c r="A115" s="26" t="n"/>
      <c r="B115" s="27" t="n"/>
      <c r="C115" s="27" t="n"/>
      <c r="D115" s="26" t="n"/>
      <c r="E115" s="29" t="n"/>
      <c r="F115" s="26" t="n"/>
      <c r="G115" s="28">
        <f>IF($B115="","",IFERROR(IF($F115="노임",VLOOKUP($B115,노임단가!$A$6:$D$105,4,FALSE),IF($F115="자재",VLOOKUP($B115,자재단가!$A$6:$E$205,5,FALSE),IF($F115="기계",VLOOKUP($B115,기계경비!$A$6:$E$105,5,FALSE),""))),""))</f>
        <v/>
      </c>
      <c r="H115" s="28">
        <f>IF($F115="노임",N($G115),"")</f>
        <v/>
      </c>
      <c r="I115" s="28">
        <f>IF(OR($E115="",H115=""),"",ROUND($E115*H115,0))</f>
        <v/>
      </c>
      <c r="J115" s="28">
        <f>IF($F115="자재",N($G115),"")</f>
        <v/>
      </c>
      <c r="K115" s="28">
        <f>IF(OR($E115="",J115=""),"",ROUND($E115*J115,0))</f>
        <v/>
      </c>
      <c r="L115" s="28">
        <f>IF($F115="기계",N($G115),"")</f>
        <v/>
      </c>
      <c r="M115" s="28">
        <f>IF(OR($E115="",L115=""),"",ROUND($E115*L115,0))</f>
        <v/>
      </c>
    </row>
    <row r="116" ht="19" customHeight="1">
      <c r="A116" s="26" t="n"/>
      <c r="B116" s="27" t="n"/>
      <c r="C116" s="27" t="n"/>
      <c r="D116" s="26" t="n"/>
      <c r="E116" s="29" t="n"/>
      <c r="F116" s="26" t="n"/>
      <c r="G116" s="28">
        <f>IF($B116="","",IFERROR(IF($F116="노임",VLOOKUP($B116,노임단가!$A$6:$D$105,4,FALSE),IF($F116="자재",VLOOKUP($B116,자재단가!$A$6:$E$205,5,FALSE),IF($F116="기계",VLOOKUP($B116,기계경비!$A$6:$E$105,5,FALSE),""))),""))</f>
        <v/>
      </c>
      <c r="H116" s="28">
        <f>IF($F116="노임",N($G116),"")</f>
        <v/>
      </c>
      <c r="I116" s="28">
        <f>IF(OR($E116="",H116=""),"",ROUND($E116*H116,0))</f>
        <v/>
      </c>
      <c r="J116" s="28">
        <f>IF($F116="자재",N($G116),"")</f>
        <v/>
      </c>
      <c r="K116" s="28">
        <f>IF(OR($E116="",J116=""),"",ROUND($E116*J116,0))</f>
        <v/>
      </c>
      <c r="L116" s="28">
        <f>IF($F116="기계",N($G116),"")</f>
        <v/>
      </c>
      <c r="M116" s="28">
        <f>IF(OR($E116="",L116=""),"",ROUND($E116*L116,0))</f>
        <v/>
      </c>
    </row>
    <row r="117" ht="19" customHeight="1">
      <c r="A117" s="26" t="n"/>
      <c r="B117" s="27" t="n"/>
      <c r="C117" s="27" t="n"/>
      <c r="D117" s="26" t="n"/>
      <c r="E117" s="29" t="n"/>
      <c r="F117" s="26" t="n"/>
      <c r="G117" s="28">
        <f>IF($B117="","",IFERROR(IF($F117="노임",VLOOKUP($B117,노임단가!$A$6:$D$105,4,FALSE),IF($F117="자재",VLOOKUP($B117,자재단가!$A$6:$E$205,5,FALSE),IF($F117="기계",VLOOKUP($B117,기계경비!$A$6:$E$105,5,FALSE),""))),""))</f>
        <v/>
      </c>
      <c r="H117" s="28">
        <f>IF($F117="노임",N($G117),"")</f>
        <v/>
      </c>
      <c r="I117" s="28">
        <f>IF(OR($E117="",H117=""),"",ROUND($E117*H117,0))</f>
        <v/>
      </c>
      <c r="J117" s="28">
        <f>IF($F117="자재",N($G117),"")</f>
        <v/>
      </c>
      <c r="K117" s="28">
        <f>IF(OR($E117="",J117=""),"",ROUND($E117*J117,0))</f>
        <v/>
      </c>
      <c r="L117" s="28">
        <f>IF($F117="기계",N($G117),"")</f>
        <v/>
      </c>
      <c r="M117" s="28">
        <f>IF(OR($E117="",L117=""),"",ROUND($E117*L117,0))</f>
        <v/>
      </c>
    </row>
    <row r="118" ht="19" customHeight="1">
      <c r="A118" s="26" t="n"/>
      <c r="B118" s="27" t="n"/>
      <c r="C118" s="27" t="n"/>
      <c r="D118" s="26" t="n"/>
      <c r="E118" s="29" t="n"/>
      <c r="F118" s="26" t="n"/>
      <c r="G118" s="28">
        <f>IF($B118="","",IFERROR(IF($F118="노임",VLOOKUP($B118,노임단가!$A$6:$D$105,4,FALSE),IF($F118="자재",VLOOKUP($B118,자재단가!$A$6:$E$205,5,FALSE),IF($F118="기계",VLOOKUP($B118,기계경비!$A$6:$E$105,5,FALSE),""))),""))</f>
        <v/>
      </c>
      <c r="H118" s="28">
        <f>IF($F118="노임",N($G118),"")</f>
        <v/>
      </c>
      <c r="I118" s="28">
        <f>IF(OR($E118="",H118=""),"",ROUND($E118*H118,0))</f>
        <v/>
      </c>
      <c r="J118" s="28">
        <f>IF($F118="자재",N($G118),"")</f>
        <v/>
      </c>
      <c r="K118" s="28">
        <f>IF(OR($E118="",J118=""),"",ROUND($E118*J118,0))</f>
        <v/>
      </c>
      <c r="L118" s="28">
        <f>IF($F118="기계",N($G118),"")</f>
        <v/>
      </c>
      <c r="M118" s="28">
        <f>IF(OR($E118="",L118=""),"",ROUND($E118*L118,0))</f>
        <v/>
      </c>
    </row>
    <row r="119" ht="19" customHeight="1">
      <c r="A119" s="26" t="n"/>
      <c r="B119" s="27" t="n"/>
      <c r="C119" s="27" t="n"/>
      <c r="D119" s="26" t="n"/>
      <c r="E119" s="29" t="n"/>
      <c r="F119" s="26" t="n"/>
      <c r="G119" s="28">
        <f>IF($B119="","",IFERROR(IF($F119="노임",VLOOKUP($B119,노임단가!$A$6:$D$105,4,FALSE),IF($F119="자재",VLOOKUP($B119,자재단가!$A$6:$E$205,5,FALSE),IF($F119="기계",VLOOKUP($B119,기계경비!$A$6:$E$105,5,FALSE),""))),""))</f>
        <v/>
      </c>
      <c r="H119" s="28">
        <f>IF($F119="노임",N($G119),"")</f>
        <v/>
      </c>
      <c r="I119" s="28">
        <f>IF(OR($E119="",H119=""),"",ROUND($E119*H119,0))</f>
        <v/>
      </c>
      <c r="J119" s="28">
        <f>IF($F119="자재",N($G119),"")</f>
        <v/>
      </c>
      <c r="K119" s="28">
        <f>IF(OR($E119="",J119=""),"",ROUND($E119*J119,0))</f>
        <v/>
      </c>
      <c r="L119" s="28">
        <f>IF($F119="기계",N($G119),"")</f>
        <v/>
      </c>
      <c r="M119" s="28">
        <f>IF(OR($E119="",L119=""),"",ROUND($E119*L119,0))</f>
        <v/>
      </c>
    </row>
    <row r="120" ht="19" customHeight="1">
      <c r="A120" s="26" t="n"/>
      <c r="B120" s="27" t="n"/>
      <c r="C120" s="27" t="n"/>
      <c r="D120" s="26" t="n"/>
      <c r="E120" s="29" t="n"/>
      <c r="F120" s="26" t="n"/>
      <c r="G120" s="28">
        <f>IF($B120="","",IFERROR(IF($F120="노임",VLOOKUP($B120,노임단가!$A$6:$D$105,4,FALSE),IF($F120="자재",VLOOKUP($B120,자재단가!$A$6:$E$205,5,FALSE),IF($F120="기계",VLOOKUP($B120,기계경비!$A$6:$E$105,5,FALSE),""))),""))</f>
        <v/>
      </c>
      <c r="H120" s="28">
        <f>IF($F120="노임",N($G120),"")</f>
        <v/>
      </c>
      <c r="I120" s="28">
        <f>IF(OR($E120="",H120=""),"",ROUND($E120*H120,0))</f>
        <v/>
      </c>
      <c r="J120" s="28">
        <f>IF($F120="자재",N($G120),"")</f>
        <v/>
      </c>
      <c r="K120" s="28">
        <f>IF(OR($E120="",J120=""),"",ROUND($E120*J120,0))</f>
        <v/>
      </c>
      <c r="L120" s="28">
        <f>IF($F120="기계",N($G120),"")</f>
        <v/>
      </c>
      <c r="M120" s="28">
        <f>IF(OR($E120="",L120=""),"",ROUND($E120*L120,0))</f>
        <v/>
      </c>
    </row>
    <row r="121" ht="19" customHeight="1">
      <c r="A121" s="26" t="n"/>
      <c r="B121" s="27" t="n"/>
      <c r="C121" s="27" t="n"/>
      <c r="D121" s="26" t="n"/>
      <c r="E121" s="29" t="n"/>
      <c r="F121" s="26" t="n"/>
      <c r="G121" s="28">
        <f>IF($B121="","",IFERROR(IF($F121="노임",VLOOKUP($B121,노임단가!$A$6:$D$105,4,FALSE),IF($F121="자재",VLOOKUP($B121,자재단가!$A$6:$E$205,5,FALSE),IF($F121="기계",VLOOKUP($B121,기계경비!$A$6:$E$105,5,FALSE),""))),""))</f>
        <v/>
      </c>
      <c r="H121" s="28">
        <f>IF($F121="노임",N($G121),"")</f>
        <v/>
      </c>
      <c r="I121" s="28">
        <f>IF(OR($E121="",H121=""),"",ROUND($E121*H121,0))</f>
        <v/>
      </c>
      <c r="J121" s="28">
        <f>IF($F121="자재",N($G121),"")</f>
        <v/>
      </c>
      <c r="K121" s="28">
        <f>IF(OR($E121="",J121=""),"",ROUND($E121*J121,0))</f>
        <v/>
      </c>
      <c r="L121" s="28">
        <f>IF($F121="기계",N($G121),"")</f>
        <v/>
      </c>
      <c r="M121" s="28">
        <f>IF(OR($E121="",L121=""),"",ROUND($E121*L121,0))</f>
        <v/>
      </c>
    </row>
    <row r="122" ht="19" customHeight="1">
      <c r="A122" s="26" t="n"/>
      <c r="B122" s="27" t="n"/>
      <c r="C122" s="27" t="n"/>
      <c r="D122" s="26" t="n"/>
      <c r="E122" s="29" t="n"/>
      <c r="F122" s="26" t="n"/>
      <c r="G122" s="28">
        <f>IF($B122="","",IFERROR(IF($F122="노임",VLOOKUP($B122,노임단가!$A$6:$D$105,4,FALSE),IF($F122="자재",VLOOKUP($B122,자재단가!$A$6:$E$205,5,FALSE),IF($F122="기계",VLOOKUP($B122,기계경비!$A$6:$E$105,5,FALSE),""))),""))</f>
        <v/>
      </c>
      <c r="H122" s="28">
        <f>IF($F122="노임",N($G122),"")</f>
        <v/>
      </c>
      <c r="I122" s="28">
        <f>IF(OR($E122="",H122=""),"",ROUND($E122*H122,0))</f>
        <v/>
      </c>
      <c r="J122" s="28">
        <f>IF($F122="자재",N($G122),"")</f>
        <v/>
      </c>
      <c r="K122" s="28">
        <f>IF(OR($E122="",J122=""),"",ROUND($E122*J122,0))</f>
        <v/>
      </c>
      <c r="L122" s="28">
        <f>IF($F122="기계",N($G122),"")</f>
        <v/>
      </c>
      <c r="M122" s="28">
        <f>IF(OR($E122="",L122=""),"",ROUND($E122*L122,0))</f>
        <v/>
      </c>
    </row>
    <row r="123" ht="19" customHeight="1">
      <c r="A123" s="26" t="n"/>
      <c r="B123" s="27" t="n"/>
      <c r="C123" s="27" t="n"/>
      <c r="D123" s="26" t="n"/>
      <c r="E123" s="29" t="n"/>
      <c r="F123" s="26" t="n"/>
      <c r="G123" s="28">
        <f>IF($B123="","",IFERROR(IF($F123="노임",VLOOKUP($B123,노임단가!$A$6:$D$105,4,FALSE),IF($F123="자재",VLOOKUP($B123,자재단가!$A$6:$E$205,5,FALSE),IF($F123="기계",VLOOKUP($B123,기계경비!$A$6:$E$105,5,FALSE),""))),""))</f>
        <v/>
      </c>
      <c r="H123" s="28">
        <f>IF($F123="노임",N($G123),"")</f>
        <v/>
      </c>
      <c r="I123" s="28">
        <f>IF(OR($E123="",H123=""),"",ROUND($E123*H123,0))</f>
        <v/>
      </c>
      <c r="J123" s="28">
        <f>IF($F123="자재",N($G123),"")</f>
        <v/>
      </c>
      <c r="K123" s="28">
        <f>IF(OR($E123="",J123=""),"",ROUND($E123*J123,0))</f>
        <v/>
      </c>
      <c r="L123" s="28">
        <f>IF($F123="기계",N($G123),"")</f>
        <v/>
      </c>
      <c r="M123" s="28">
        <f>IF(OR($E123="",L123=""),"",ROUND($E123*L123,0))</f>
        <v/>
      </c>
    </row>
    <row r="124" ht="19" customHeight="1">
      <c r="A124" s="26" t="n"/>
      <c r="B124" s="27" t="n"/>
      <c r="C124" s="27" t="n"/>
      <c r="D124" s="26" t="n"/>
      <c r="E124" s="29" t="n"/>
      <c r="F124" s="26" t="n"/>
      <c r="G124" s="28">
        <f>IF($B124="","",IFERROR(IF($F124="노임",VLOOKUP($B124,노임단가!$A$6:$D$105,4,FALSE),IF($F124="자재",VLOOKUP($B124,자재단가!$A$6:$E$205,5,FALSE),IF($F124="기계",VLOOKUP($B124,기계경비!$A$6:$E$105,5,FALSE),""))),""))</f>
        <v/>
      </c>
      <c r="H124" s="28">
        <f>IF($F124="노임",N($G124),"")</f>
        <v/>
      </c>
      <c r="I124" s="28">
        <f>IF(OR($E124="",H124=""),"",ROUND($E124*H124,0))</f>
        <v/>
      </c>
      <c r="J124" s="28">
        <f>IF($F124="자재",N($G124),"")</f>
        <v/>
      </c>
      <c r="K124" s="28">
        <f>IF(OR($E124="",J124=""),"",ROUND($E124*J124,0))</f>
        <v/>
      </c>
      <c r="L124" s="28">
        <f>IF($F124="기계",N($G124),"")</f>
        <v/>
      </c>
      <c r="M124" s="28">
        <f>IF(OR($E124="",L124=""),"",ROUND($E124*L124,0))</f>
        <v/>
      </c>
    </row>
    <row r="125" ht="19" customHeight="1">
      <c r="A125" s="26" t="n"/>
      <c r="B125" s="27" t="n"/>
      <c r="C125" s="27" t="n"/>
      <c r="D125" s="26" t="n"/>
      <c r="E125" s="29" t="n"/>
      <c r="F125" s="26" t="n"/>
      <c r="G125" s="28">
        <f>IF($B125="","",IFERROR(IF($F125="노임",VLOOKUP($B125,노임단가!$A$6:$D$105,4,FALSE),IF($F125="자재",VLOOKUP($B125,자재단가!$A$6:$E$205,5,FALSE),IF($F125="기계",VLOOKUP($B125,기계경비!$A$6:$E$105,5,FALSE),""))),""))</f>
        <v/>
      </c>
      <c r="H125" s="28">
        <f>IF($F125="노임",N($G125),"")</f>
        <v/>
      </c>
      <c r="I125" s="28">
        <f>IF(OR($E125="",H125=""),"",ROUND($E125*H125,0))</f>
        <v/>
      </c>
      <c r="J125" s="28">
        <f>IF($F125="자재",N($G125),"")</f>
        <v/>
      </c>
      <c r="K125" s="28">
        <f>IF(OR($E125="",J125=""),"",ROUND($E125*J125,0))</f>
        <v/>
      </c>
      <c r="L125" s="28">
        <f>IF($F125="기계",N($G125),"")</f>
        <v/>
      </c>
      <c r="M125" s="28">
        <f>IF(OR($E125="",L125=""),"",ROUND($E125*L125,0))</f>
        <v/>
      </c>
    </row>
    <row r="126" ht="19" customHeight="1">
      <c r="A126" s="26" t="n"/>
      <c r="B126" s="27" t="n"/>
      <c r="C126" s="27" t="n"/>
      <c r="D126" s="26" t="n"/>
      <c r="E126" s="29" t="n"/>
      <c r="F126" s="26" t="n"/>
      <c r="G126" s="28">
        <f>IF($B126="","",IFERROR(IF($F126="노임",VLOOKUP($B126,노임단가!$A$6:$D$105,4,FALSE),IF($F126="자재",VLOOKUP($B126,자재단가!$A$6:$E$205,5,FALSE),IF($F126="기계",VLOOKUP($B126,기계경비!$A$6:$E$105,5,FALSE),""))),""))</f>
        <v/>
      </c>
      <c r="H126" s="28">
        <f>IF($F126="노임",N($G126),"")</f>
        <v/>
      </c>
      <c r="I126" s="28">
        <f>IF(OR($E126="",H126=""),"",ROUND($E126*H126,0))</f>
        <v/>
      </c>
      <c r="J126" s="28">
        <f>IF($F126="자재",N($G126),"")</f>
        <v/>
      </c>
      <c r="K126" s="28">
        <f>IF(OR($E126="",J126=""),"",ROUND($E126*J126,0))</f>
        <v/>
      </c>
      <c r="L126" s="28">
        <f>IF($F126="기계",N($G126),"")</f>
        <v/>
      </c>
      <c r="M126" s="28">
        <f>IF(OR($E126="",L126=""),"",ROUND($E126*L126,0))</f>
        <v/>
      </c>
    </row>
    <row r="127" ht="19" customHeight="1">
      <c r="A127" s="26" t="n"/>
      <c r="B127" s="27" t="n"/>
      <c r="C127" s="27" t="n"/>
      <c r="D127" s="26" t="n"/>
      <c r="E127" s="29" t="n"/>
      <c r="F127" s="26" t="n"/>
      <c r="G127" s="28">
        <f>IF($B127="","",IFERROR(IF($F127="노임",VLOOKUP($B127,노임단가!$A$6:$D$105,4,FALSE),IF($F127="자재",VLOOKUP($B127,자재단가!$A$6:$E$205,5,FALSE),IF($F127="기계",VLOOKUP($B127,기계경비!$A$6:$E$105,5,FALSE),""))),""))</f>
        <v/>
      </c>
      <c r="H127" s="28">
        <f>IF($F127="노임",N($G127),"")</f>
        <v/>
      </c>
      <c r="I127" s="28">
        <f>IF(OR($E127="",H127=""),"",ROUND($E127*H127,0))</f>
        <v/>
      </c>
      <c r="J127" s="28">
        <f>IF($F127="자재",N($G127),"")</f>
        <v/>
      </c>
      <c r="K127" s="28">
        <f>IF(OR($E127="",J127=""),"",ROUND($E127*J127,0))</f>
        <v/>
      </c>
      <c r="L127" s="28">
        <f>IF($F127="기계",N($G127),"")</f>
        <v/>
      </c>
      <c r="M127" s="28">
        <f>IF(OR($E127="",L127=""),"",ROUND($E127*L127,0))</f>
        <v/>
      </c>
    </row>
    <row r="128" ht="19" customHeight="1">
      <c r="A128" s="26" t="n"/>
      <c r="B128" s="27" t="n"/>
      <c r="C128" s="27" t="n"/>
      <c r="D128" s="26" t="n"/>
      <c r="E128" s="29" t="n"/>
      <c r="F128" s="26" t="n"/>
      <c r="G128" s="28">
        <f>IF($B128="","",IFERROR(IF($F128="노임",VLOOKUP($B128,노임단가!$A$6:$D$105,4,FALSE),IF($F128="자재",VLOOKUP($B128,자재단가!$A$6:$E$205,5,FALSE),IF($F128="기계",VLOOKUP($B128,기계경비!$A$6:$E$105,5,FALSE),""))),""))</f>
        <v/>
      </c>
      <c r="H128" s="28">
        <f>IF($F128="노임",N($G128),"")</f>
        <v/>
      </c>
      <c r="I128" s="28">
        <f>IF(OR($E128="",H128=""),"",ROUND($E128*H128,0))</f>
        <v/>
      </c>
      <c r="J128" s="28">
        <f>IF($F128="자재",N($G128),"")</f>
        <v/>
      </c>
      <c r="K128" s="28">
        <f>IF(OR($E128="",J128=""),"",ROUND($E128*J128,0))</f>
        <v/>
      </c>
      <c r="L128" s="28">
        <f>IF($F128="기계",N($G128),"")</f>
        <v/>
      </c>
      <c r="M128" s="28">
        <f>IF(OR($E128="",L128=""),"",ROUND($E128*L128,0))</f>
        <v/>
      </c>
    </row>
    <row r="129" ht="19" customHeight="1">
      <c r="A129" s="26" t="n"/>
      <c r="B129" s="27" t="n"/>
      <c r="C129" s="27" t="n"/>
      <c r="D129" s="26" t="n"/>
      <c r="E129" s="29" t="n"/>
      <c r="F129" s="26" t="n"/>
      <c r="G129" s="28">
        <f>IF($B129="","",IFERROR(IF($F129="노임",VLOOKUP($B129,노임단가!$A$6:$D$105,4,FALSE),IF($F129="자재",VLOOKUP($B129,자재단가!$A$6:$E$205,5,FALSE),IF($F129="기계",VLOOKUP($B129,기계경비!$A$6:$E$105,5,FALSE),""))),""))</f>
        <v/>
      </c>
      <c r="H129" s="28">
        <f>IF($F129="노임",N($G129),"")</f>
        <v/>
      </c>
      <c r="I129" s="28">
        <f>IF(OR($E129="",H129=""),"",ROUND($E129*H129,0))</f>
        <v/>
      </c>
      <c r="J129" s="28">
        <f>IF($F129="자재",N($G129),"")</f>
        <v/>
      </c>
      <c r="K129" s="28">
        <f>IF(OR($E129="",J129=""),"",ROUND($E129*J129,0))</f>
        <v/>
      </c>
      <c r="L129" s="28">
        <f>IF($F129="기계",N($G129),"")</f>
        <v/>
      </c>
      <c r="M129" s="28">
        <f>IF(OR($E129="",L129=""),"",ROUND($E129*L129,0))</f>
        <v/>
      </c>
    </row>
    <row r="130" ht="19" customHeight="1">
      <c r="A130" s="26" t="n"/>
      <c r="B130" s="27" t="n"/>
      <c r="C130" s="27" t="n"/>
      <c r="D130" s="26" t="n"/>
      <c r="E130" s="29" t="n"/>
      <c r="F130" s="26" t="n"/>
      <c r="G130" s="28">
        <f>IF($B130="","",IFERROR(IF($F130="노임",VLOOKUP($B130,노임단가!$A$6:$D$105,4,FALSE),IF($F130="자재",VLOOKUP($B130,자재단가!$A$6:$E$205,5,FALSE),IF($F130="기계",VLOOKUP($B130,기계경비!$A$6:$E$105,5,FALSE),""))),""))</f>
        <v/>
      </c>
      <c r="H130" s="28">
        <f>IF($F130="노임",N($G130),"")</f>
        <v/>
      </c>
      <c r="I130" s="28">
        <f>IF(OR($E130="",H130=""),"",ROUND($E130*H130,0))</f>
        <v/>
      </c>
      <c r="J130" s="28">
        <f>IF($F130="자재",N($G130),"")</f>
        <v/>
      </c>
      <c r="K130" s="28">
        <f>IF(OR($E130="",J130=""),"",ROUND($E130*J130,0))</f>
        <v/>
      </c>
      <c r="L130" s="28">
        <f>IF($F130="기계",N($G130),"")</f>
        <v/>
      </c>
      <c r="M130" s="28">
        <f>IF(OR($E130="",L130=""),"",ROUND($E130*L130,0))</f>
        <v/>
      </c>
    </row>
    <row r="131" ht="19" customHeight="1">
      <c r="A131" s="26" t="n"/>
      <c r="B131" s="27" t="n"/>
      <c r="C131" s="27" t="n"/>
      <c r="D131" s="26" t="n"/>
      <c r="E131" s="29" t="n"/>
      <c r="F131" s="26" t="n"/>
      <c r="G131" s="28">
        <f>IF($B131="","",IFERROR(IF($F131="노임",VLOOKUP($B131,노임단가!$A$6:$D$105,4,FALSE),IF($F131="자재",VLOOKUP($B131,자재단가!$A$6:$E$205,5,FALSE),IF($F131="기계",VLOOKUP($B131,기계경비!$A$6:$E$105,5,FALSE),""))),""))</f>
        <v/>
      </c>
      <c r="H131" s="28">
        <f>IF($F131="노임",N($G131),"")</f>
        <v/>
      </c>
      <c r="I131" s="28">
        <f>IF(OR($E131="",H131=""),"",ROUND($E131*H131,0))</f>
        <v/>
      </c>
      <c r="J131" s="28">
        <f>IF($F131="자재",N($G131),"")</f>
        <v/>
      </c>
      <c r="K131" s="28">
        <f>IF(OR($E131="",J131=""),"",ROUND($E131*J131,0))</f>
        <v/>
      </c>
      <c r="L131" s="28">
        <f>IF($F131="기계",N($G131),"")</f>
        <v/>
      </c>
      <c r="M131" s="28">
        <f>IF(OR($E131="",L131=""),"",ROUND($E131*L131,0))</f>
        <v/>
      </c>
    </row>
    <row r="132" ht="19" customHeight="1">
      <c r="A132" s="26" t="n"/>
      <c r="B132" s="27" t="n"/>
      <c r="C132" s="27" t="n"/>
      <c r="D132" s="26" t="n"/>
      <c r="E132" s="29" t="n"/>
      <c r="F132" s="26" t="n"/>
      <c r="G132" s="28">
        <f>IF($B132="","",IFERROR(IF($F132="노임",VLOOKUP($B132,노임단가!$A$6:$D$105,4,FALSE),IF($F132="자재",VLOOKUP($B132,자재단가!$A$6:$E$205,5,FALSE),IF($F132="기계",VLOOKUP($B132,기계경비!$A$6:$E$105,5,FALSE),""))),""))</f>
        <v/>
      </c>
      <c r="H132" s="28">
        <f>IF($F132="노임",N($G132),"")</f>
        <v/>
      </c>
      <c r="I132" s="28">
        <f>IF(OR($E132="",H132=""),"",ROUND($E132*H132,0))</f>
        <v/>
      </c>
      <c r="J132" s="28">
        <f>IF($F132="자재",N($G132),"")</f>
        <v/>
      </c>
      <c r="K132" s="28">
        <f>IF(OR($E132="",J132=""),"",ROUND($E132*J132,0))</f>
        <v/>
      </c>
      <c r="L132" s="28">
        <f>IF($F132="기계",N($G132),"")</f>
        <v/>
      </c>
      <c r="M132" s="28">
        <f>IF(OR($E132="",L132=""),"",ROUND($E132*L132,0))</f>
        <v/>
      </c>
    </row>
    <row r="133" ht="19" customHeight="1">
      <c r="A133" s="26" t="n"/>
      <c r="B133" s="27" t="n"/>
      <c r="C133" s="27" t="n"/>
      <c r="D133" s="26" t="n"/>
      <c r="E133" s="29" t="n"/>
      <c r="F133" s="26" t="n"/>
      <c r="G133" s="28">
        <f>IF($B133="","",IFERROR(IF($F133="노임",VLOOKUP($B133,노임단가!$A$6:$D$105,4,FALSE),IF($F133="자재",VLOOKUP($B133,자재단가!$A$6:$E$205,5,FALSE),IF($F133="기계",VLOOKUP($B133,기계경비!$A$6:$E$105,5,FALSE),""))),""))</f>
        <v/>
      </c>
      <c r="H133" s="28">
        <f>IF($F133="노임",N($G133),"")</f>
        <v/>
      </c>
      <c r="I133" s="28">
        <f>IF(OR($E133="",H133=""),"",ROUND($E133*H133,0))</f>
        <v/>
      </c>
      <c r="J133" s="28">
        <f>IF($F133="자재",N($G133),"")</f>
        <v/>
      </c>
      <c r="K133" s="28">
        <f>IF(OR($E133="",J133=""),"",ROUND($E133*J133,0))</f>
        <v/>
      </c>
      <c r="L133" s="28">
        <f>IF($F133="기계",N($G133),"")</f>
        <v/>
      </c>
      <c r="M133" s="28">
        <f>IF(OR($E133="",L133=""),"",ROUND($E133*L133,0))</f>
        <v/>
      </c>
    </row>
    <row r="134" ht="19" customHeight="1">
      <c r="A134" s="26" t="n"/>
      <c r="B134" s="27" t="n"/>
      <c r="C134" s="27" t="n"/>
      <c r="D134" s="26" t="n"/>
      <c r="E134" s="29" t="n"/>
      <c r="F134" s="26" t="n"/>
      <c r="G134" s="28">
        <f>IF($B134="","",IFERROR(IF($F134="노임",VLOOKUP($B134,노임단가!$A$6:$D$105,4,FALSE),IF($F134="자재",VLOOKUP($B134,자재단가!$A$6:$E$205,5,FALSE),IF($F134="기계",VLOOKUP($B134,기계경비!$A$6:$E$105,5,FALSE),""))),""))</f>
        <v/>
      </c>
      <c r="H134" s="28">
        <f>IF($F134="노임",N($G134),"")</f>
        <v/>
      </c>
      <c r="I134" s="28">
        <f>IF(OR($E134="",H134=""),"",ROUND($E134*H134,0))</f>
        <v/>
      </c>
      <c r="J134" s="28">
        <f>IF($F134="자재",N($G134),"")</f>
        <v/>
      </c>
      <c r="K134" s="28">
        <f>IF(OR($E134="",J134=""),"",ROUND($E134*J134,0))</f>
        <v/>
      </c>
      <c r="L134" s="28">
        <f>IF($F134="기계",N($G134),"")</f>
        <v/>
      </c>
      <c r="M134" s="28">
        <f>IF(OR($E134="",L134=""),"",ROUND($E134*L134,0))</f>
        <v/>
      </c>
    </row>
    <row r="135" ht="19" customHeight="1">
      <c r="A135" s="26" t="n"/>
      <c r="B135" s="27" t="n"/>
      <c r="C135" s="27" t="n"/>
      <c r="D135" s="26" t="n"/>
      <c r="E135" s="29" t="n"/>
      <c r="F135" s="26" t="n"/>
      <c r="G135" s="28">
        <f>IF($B135="","",IFERROR(IF($F135="노임",VLOOKUP($B135,노임단가!$A$6:$D$105,4,FALSE),IF($F135="자재",VLOOKUP($B135,자재단가!$A$6:$E$205,5,FALSE),IF($F135="기계",VLOOKUP($B135,기계경비!$A$6:$E$105,5,FALSE),""))),""))</f>
        <v/>
      </c>
      <c r="H135" s="28">
        <f>IF($F135="노임",N($G135),"")</f>
        <v/>
      </c>
      <c r="I135" s="28">
        <f>IF(OR($E135="",H135=""),"",ROUND($E135*H135,0))</f>
        <v/>
      </c>
      <c r="J135" s="28">
        <f>IF($F135="자재",N($G135),"")</f>
        <v/>
      </c>
      <c r="K135" s="28">
        <f>IF(OR($E135="",J135=""),"",ROUND($E135*J135,0))</f>
        <v/>
      </c>
      <c r="L135" s="28">
        <f>IF($F135="기계",N($G135),"")</f>
        <v/>
      </c>
      <c r="M135" s="28">
        <f>IF(OR($E135="",L135=""),"",ROUND($E135*L135,0))</f>
        <v/>
      </c>
    </row>
    <row r="136" ht="19" customHeight="1">
      <c r="A136" s="26" t="n"/>
      <c r="B136" s="27" t="n"/>
      <c r="C136" s="27" t="n"/>
      <c r="D136" s="26" t="n"/>
      <c r="E136" s="29" t="n"/>
      <c r="F136" s="26" t="n"/>
      <c r="G136" s="28">
        <f>IF($B136="","",IFERROR(IF($F136="노임",VLOOKUP($B136,노임단가!$A$6:$D$105,4,FALSE),IF($F136="자재",VLOOKUP($B136,자재단가!$A$6:$E$205,5,FALSE),IF($F136="기계",VLOOKUP($B136,기계경비!$A$6:$E$105,5,FALSE),""))),""))</f>
        <v/>
      </c>
      <c r="H136" s="28">
        <f>IF($F136="노임",N($G136),"")</f>
        <v/>
      </c>
      <c r="I136" s="28">
        <f>IF(OR($E136="",H136=""),"",ROUND($E136*H136,0))</f>
        <v/>
      </c>
      <c r="J136" s="28">
        <f>IF($F136="자재",N($G136),"")</f>
        <v/>
      </c>
      <c r="K136" s="28">
        <f>IF(OR($E136="",J136=""),"",ROUND($E136*J136,0))</f>
        <v/>
      </c>
      <c r="L136" s="28">
        <f>IF($F136="기계",N($G136),"")</f>
        <v/>
      </c>
      <c r="M136" s="28">
        <f>IF(OR($E136="",L136=""),"",ROUND($E136*L136,0))</f>
        <v/>
      </c>
    </row>
    <row r="137" ht="19" customHeight="1">
      <c r="A137" s="26" t="n"/>
      <c r="B137" s="27" t="n"/>
      <c r="C137" s="27" t="n"/>
      <c r="D137" s="26" t="n"/>
      <c r="E137" s="29" t="n"/>
      <c r="F137" s="26" t="n"/>
      <c r="G137" s="28">
        <f>IF($B137="","",IFERROR(IF($F137="노임",VLOOKUP($B137,노임단가!$A$6:$D$105,4,FALSE),IF($F137="자재",VLOOKUP($B137,자재단가!$A$6:$E$205,5,FALSE),IF($F137="기계",VLOOKUP($B137,기계경비!$A$6:$E$105,5,FALSE),""))),""))</f>
        <v/>
      </c>
      <c r="H137" s="28">
        <f>IF($F137="노임",N($G137),"")</f>
        <v/>
      </c>
      <c r="I137" s="28">
        <f>IF(OR($E137="",H137=""),"",ROUND($E137*H137,0))</f>
        <v/>
      </c>
      <c r="J137" s="28">
        <f>IF($F137="자재",N($G137),"")</f>
        <v/>
      </c>
      <c r="K137" s="28">
        <f>IF(OR($E137="",J137=""),"",ROUND($E137*J137,0))</f>
        <v/>
      </c>
      <c r="L137" s="28">
        <f>IF($F137="기계",N($G137),"")</f>
        <v/>
      </c>
      <c r="M137" s="28">
        <f>IF(OR($E137="",L137=""),"",ROUND($E137*L137,0))</f>
        <v/>
      </c>
    </row>
    <row r="138" ht="19" customHeight="1">
      <c r="A138" s="26" t="n"/>
      <c r="B138" s="27" t="n"/>
      <c r="C138" s="27" t="n"/>
      <c r="D138" s="26" t="n"/>
      <c r="E138" s="29" t="n"/>
      <c r="F138" s="26" t="n"/>
      <c r="G138" s="28">
        <f>IF($B138="","",IFERROR(IF($F138="노임",VLOOKUP($B138,노임단가!$A$6:$D$105,4,FALSE),IF($F138="자재",VLOOKUP($B138,자재단가!$A$6:$E$205,5,FALSE),IF($F138="기계",VLOOKUP($B138,기계경비!$A$6:$E$105,5,FALSE),""))),""))</f>
        <v/>
      </c>
      <c r="H138" s="28">
        <f>IF($F138="노임",N($G138),"")</f>
        <v/>
      </c>
      <c r="I138" s="28">
        <f>IF(OR($E138="",H138=""),"",ROUND($E138*H138,0))</f>
        <v/>
      </c>
      <c r="J138" s="28">
        <f>IF($F138="자재",N($G138),"")</f>
        <v/>
      </c>
      <c r="K138" s="28">
        <f>IF(OR($E138="",J138=""),"",ROUND($E138*J138,0))</f>
        <v/>
      </c>
      <c r="L138" s="28">
        <f>IF($F138="기계",N($G138),"")</f>
        <v/>
      </c>
      <c r="M138" s="28">
        <f>IF(OR($E138="",L138=""),"",ROUND($E138*L138,0))</f>
        <v/>
      </c>
    </row>
    <row r="139" ht="19" customHeight="1">
      <c r="A139" s="26" t="n"/>
      <c r="B139" s="27" t="n"/>
      <c r="C139" s="27" t="n"/>
      <c r="D139" s="26" t="n"/>
      <c r="E139" s="29" t="n"/>
      <c r="F139" s="26" t="n"/>
      <c r="G139" s="28">
        <f>IF($B139="","",IFERROR(IF($F139="노임",VLOOKUP($B139,노임단가!$A$6:$D$105,4,FALSE),IF($F139="자재",VLOOKUP($B139,자재단가!$A$6:$E$205,5,FALSE),IF($F139="기계",VLOOKUP($B139,기계경비!$A$6:$E$105,5,FALSE),""))),""))</f>
        <v/>
      </c>
      <c r="H139" s="28">
        <f>IF($F139="노임",N($G139),"")</f>
        <v/>
      </c>
      <c r="I139" s="28">
        <f>IF(OR($E139="",H139=""),"",ROUND($E139*H139,0))</f>
        <v/>
      </c>
      <c r="J139" s="28">
        <f>IF($F139="자재",N($G139),"")</f>
        <v/>
      </c>
      <c r="K139" s="28">
        <f>IF(OR($E139="",J139=""),"",ROUND($E139*J139,0))</f>
        <v/>
      </c>
      <c r="L139" s="28">
        <f>IF($F139="기계",N($G139),"")</f>
        <v/>
      </c>
      <c r="M139" s="28">
        <f>IF(OR($E139="",L139=""),"",ROUND($E139*L139,0))</f>
        <v/>
      </c>
    </row>
    <row r="140" ht="19" customHeight="1">
      <c r="A140" s="26" t="n"/>
      <c r="B140" s="27" t="n"/>
      <c r="C140" s="27" t="n"/>
      <c r="D140" s="26" t="n"/>
      <c r="E140" s="29" t="n"/>
      <c r="F140" s="26" t="n"/>
      <c r="G140" s="28">
        <f>IF($B140="","",IFERROR(IF($F140="노임",VLOOKUP($B140,노임단가!$A$6:$D$105,4,FALSE),IF($F140="자재",VLOOKUP($B140,자재단가!$A$6:$E$205,5,FALSE),IF($F140="기계",VLOOKUP($B140,기계경비!$A$6:$E$105,5,FALSE),""))),""))</f>
        <v/>
      </c>
      <c r="H140" s="28">
        <f>IF($F140="노임",N($G140),"")</f>
        <v/>
      </c>
      <c r="I140" s="28">
        <f>IF(OR($E140="",H140=""),"",ROUND($E140*H140,0))</f>
        <v/>
      </c>
      <c r="J140" s="28">
        <f>IF($F140="자재",N($G140),"")</f>
        <v/>
      </c>
      <c r="K140" s="28">
        <f>IF(OR($E140="",J140=""),"",ROUND($E140*J140,0))</f>
        <v/>
      </c>
      <c r="L140" s="28">
        <f>IF($F140="기계",N($G140),"")</f>
        <v/>
      </c>
      <c r="M140" s="28">
        <f>IF(OR($E140="",L140=""),"",ROUND($E140*L140,0))</f>
        <v/>
      </c>
    </row>
    <row r="141" ht="19" customHeight="1">
      <c r="A141" s="26" t="n"/>
      <c r="B141" s="27" t="n"/>
      <c r="C141" s="27" t="n"/>
      <c r="D141" s="26" t="n"/>
      <c r="E141" s="29" t="n"/>
      <c r="F141" s="26" t="n"/>
      <c r="G141" s="28">
        <f>IF($B141="","",IFERROR(IF($F141="노임",VLOOKUP($B141,노임단가!$A$6:$D$105,4,FALSE),IF($F141="자재",VLOOKUP($B141,자재단가!$A$6:$E$205,5,FALSE),IF($F141="기계",VLOOKUP($B141,기계경비!$A$6:$E$105,5,FALSE),""))),""))</f>
        <v/>
      </c>
      <c r="H141" s="28">
        <f>IF($F141="노임",N($G141),"")</f>
        <v/>
      </c>
      <c r="I141" s="28">
        <f>IF(OR($E141="",H141=""),"",ROUND($E141*H141,0))</f>
        <v/>
      </c>
      <c r="J141" s="28">
        <f>IF($F141="자재",N($G141),"")</f>
        <v/>
      </c>
      <c r="K141" s="28">
        <f>IF(OR($E141="",J141=""),"",ROUND($E141*J141,0))</f>
        <v/>
      </c>
      <c r="L141" s="28">
        <f>IF($F141="기계",N($G141),"")</f>
        <v/>
      </c>
      <c r="M141" s="28">
        <f>IF(OR($E141="",L141=""),"",ROUND($E141*L141,0))</f>
        <v/>
      </c>
    </row>
    <row r="142" ht="19" customHeight="1">
      <c r="A142" s="26" t="n"/>
      <c r="B142" s="27" t="n"/>
      <c r="C142" s="27" t="n"/>
      <c r="D142" s="26" t="n"/>
      <c r="E142" s="29" t="n"/>
      <c r="F142" s="26" t="n"/>
      <c r="G142" s="28">
        <f>IF($B142="","",IFERROR(IF($F142="노임",VLOOKUP($B142,노임단가!$A$6:$D$105,4,FALSE),IF($F142="자재",VLOOKUP($B142,자재단가!$A$6:$E$205,5,FALSE),IF($F142="기계",VLOOKUP($B142,기계경비!$A$6:$E$105,5,FALSE),""))),""))</f>
        <v/>
      </c>
      <c r="H142" s="28">
        <f>IF($F142="노임",N($G142),"")</f>
        <v/>
      </c>
      <c r="I142" s="28">
        <f>IF(OR($E142="",H142=""),"",ROUND($E142*H142,0))</f>
        <v/>
      </c>
      <c r="J142" s="28">
        <f>IF($F142="자재",N($G142),"")</f>
        <v/>
      </c>
      <c r="K142" s="28">
        <f>IF(OR($E142="",J142=""),"",ROUND($E142*J142,0))</f>
        <v/>
      </c>
      <c r="L142" s="28">
        <f>IF($F142="기계",N($G142),"")</f>
        <v/>
      </c>
      <c r="M142" s="28">
        <f>IF(OR($E142="",L142=""),"",ROUND($E142*L142,0))</f>
        <v/>
      </c>
    </row>
    <row r="143" ht="19" customHeight="1">
      <c r="A143" s="26" t="n"/>
      <c r="B143" s="27" t="n"/>
      <c r="C143" s="27" t="n"/>
      <c r="D143" s="26" t="n"/>
      <c r="E143" s="29" t="n"/>
      <c r="F143" s="26" t="n"/>
      <c r="G143" s="28">
        <f>IF($B143="","",IFERROR(IF($F143="노임",VLOOKUP($B143,노임단가!$A$6:$D$105,4,FALSE),IF($F143="자재",VLOOKUP($B143,자재단가!$A$6:$E$205,5,FALSE),IF($F143="기계",VLOOKUP($B143,기계경비!$A$6:$E$105,5,FALSE),""))),""))</f>
        <v/>
      </c>
      <c r="H143" s="28">
        <f>IF($F143="노임",N($G143),"")</f>
        <v/>
      </c>
      <c r="I143" s="28">
        <f>IF(OR($E143="",H143=""),"",ROUND($E143*H143,0))</f>
        <v/>
      </c>
      <c r="J143" s="28">
        <f>IF($F143="자재",N($G143),"")</f>
        <v/>
      </c>
      <c r="K143" s="28">
        <f>IF(OR($E143="",J143=""),"",ROUND($E143*J143,0))</f>
        <v/>
      </c>
      <c r="L143" s="28">
        <f>IF($F143="기계",N($G143),"")</f>
        <v/>
      </c>
      <c r="M143" s="28">
        <f>IF(OR($E143="",L143=""),"",ROUND($E143*L143,0))</f>
        <v/>
      </c>
    </row>
    <row r="144" ht="19" customHeight="1">
      <c r="A144" s="26" t="n"/>
      <c r="B144" s="27" t="n"/>
      <c r="C144" s="27" t="n"/>
      <c r="D144" s="26" t="n"/>
      <c r="E144" s="29" t="n"/>
      <c r="F144" s="26" t="n"/>
      <c r="G144" s="28">
        <f>IF($B144="","",IFERROR(IF($F144="노임",VLOOKUP($B144,노임단가!$A$6:$D$105,4,FALSE),IF($F144="자재",VLOOKUP($B144,자재단가!$A$6:$E$205,5,FALSE),IF($F144="기계",VLOOKUP($B144,기계경비!$A$6:$E$105,5,FALSE),""))),""))</f>
        <v/>
      </c>
      <c r="H144" s="28">
        <f>IF($F144="노임",N($G144),"")</f>
        <v/>
      </c>
      <c r="I144" s="28">
        <f>IF(OR($E144="",H144=""),"",ROUND($E144*H144,0))</f>
        <v/>
      </c>
      <c r="J144" s="28">
        <f>IF($F144="자재",N($G144),"")</f>
        <v/>
      </c>
      <c r="K144" s="28">
        <f>IF(OR($E144="",J144=""),"",ROUND($E144*J144,0))</f>
        <v/>
      </c>
      <c r="L144" s="28">
        <f>IF($F144="기계",N($G144),"")</f>
        <v/>
      </c>
      <c r="M144" s="28">
        <f>IF(OR($E144="",L144=""),"",ROUND($E144*L144,0))</f>
        <v/>
      </c>
    </row>
    <row r="145" ht="19" customHeight="1">
      <c r="A145" s="26" t="n"/>
      <c r="B145" s="27" t="n"/>
      <c r="C145" s="27" t="n"/>
      <c r="D145" s="26" t="n"/>
      <c r="E145" s="29" t="n"/>
      <c r="F145" s="26" t="n"/>
      <c r="G145" s="28">
        <f>IF($B145="","",IFERROR(IF($F145="노임",VLOOKUP($B145,노임단가!$A$6:$D$105,4,FALSE),IF($F145="자재",VLOOKUP($B145,자재단가!$A$6:$E$205,5,FALSE),IF($F145="기계",VLOOKUP($B145,기계경비!$A$6:$E$105,5,FALSE),""))),""))</f>
        <v/>
      </c>
      <c r="H145" s="28">
        <f>IF($F145="노임",N($G145),"")</f>
        <v/>
      </c>
      <c r="I145" s="28">
        <f>IF(OR($E145="",H145=""),"",ROUND($E145*H145,0))</f>
        <v/>
      </c>
      <c r="J145" s="28">
        <f>IF($F145="자재",N($G145),"")</f>
        <v/>
      </c>
      <c r="K145" s="28">
        <f>IF(OR($E145="",J145=""),"",ROUND($E145*J145,0))</f>
        <v/>
      </c>
      <c r="L145" s="28">
        <f>IF($F145="기계",N($G145),"")</f>
        <v/>
      </c>
      <c r="M145" s="28">
        <f>IF(OR($E145="",L145=""),"",ROUND($E145*L145,0))</f>
        <v/>
      </c>
    </row>
    <row r="146" ht="19" customHeight="1">
      <c r="A146" s="26" t="n"/>
      <c r="B146" s="27" t="n"/>
      <c r="C146" s="27" t="n"/>
      <c r="D146" s="26" t="n"/>
      <c r="E146" s="29" t="n"/>
      <c r="F146" s="26" t="n"/>
      <c r="G146" s="28">
        <f>IF($B146="","",IFERROR(IF($F146="노임",VLOOKUP($B146,노임단가!$A$6:$D$105,4,FALSE),IF($F146="자재",VLOOKUP($B146,자재단가!$A$6:$E$205,5,FALSE),IF($F146="기계",VLOOKUP($B146,기계경비!$A$6:$E$105,5,FALSE),""))),""))</f>
        <v/>
      </c>
      <c r="H146" s="28">
        <f>IF($F146="노임",N($G146),"")</f>
        <v/>
      </c>
      <c r="I146" s="28">
        <f>IF(OR($E146="",H146=""),"",ROUND($E146*H146,0))</f>
        <v/>
      </c>
      <c r="J146" s="28">
        <f>IF($F146="자재",N($G146),"")</f>
        <v/>
      </c>
      <c r="K146" s="28">
        <f>IF(OR($E146="",J146=""),"",ROUND($E146*J146,0))</f>
        <v/>
      </c>
      <c r="L146" s="28">
        <f>IF($F146="기계",N($G146),"")</f>
        <v/>
      </c>
      <c r="M146" s="28">
        <f>IF(OR($E146="",L146=""),"",ROUND($E146*L146,0))</f>
        <v/>
      </c>
    </row>
    <row r="147" ht="19" customHeight="1">
      <c r="A147" s="26" t="n"/>
      <c r="B147" s="27" t="n"/>
      <c r="C147" s="27" t="n"/>
      <c r="D147" s="26" t="n"/>
      <c r="E147" s="29" t="n"/>
      <c r="F147" s="26" t="n"/>
      <c r="G147" s="28">
        <f>IF($B147="","",IFERROR(IF($F147="노임",VLOOKUP($B147,노임단가!$A$6:$D$105,4,FALSE),IF($F147="자재",VLOOKUP($B147,자재단가!$A$6:$E$205,5,FALSE),IF($F147="기계",VLOOKUP($B147,기계경비!$A$6:$E$105,5,FALSE),""))),""))</f>
        <v/>
      </c>
      <c r="H147" s="28">
        <f>IF($F147="노임",N($G147),"")</f>
        <v/>
      </c>
      <c r="I147" s="28">
        <f>IF(OR($E147="",H147=""),"",ROUND($E147*H147,0))</f>
        <v/>
      </c>
      <c r="J147" s="28">
        <f>IF($F147="자재",N($G147),"")</f>
        <v/>
      </c>
      <c r="K147" s="28">
        <f>IF(OR($E147="",J147=""),"",ROUND($E147*J147,0))</f>
        <v/>
      </c>
      <c r="L147" s="28">
        <f>IF($F147="기계",N($G147),"")</f>
        <v/>
      </c>
      <c r="M147" s="28">
        <f>IF(OR($E147="",L147=""),"",ROUND($E147*L147,0))</f>
        <v/>
      </c>
    </row>
    <row r="148" ht="19" customHeight="1">
      <c r="A148" s="26" t="n"/>
      <c r="B148" s="27" t="n"/>
      <c r="C148" s="27" t="n"/>
      <c r="D148" s="26" t="n"/>
      <c r="E148" s="29" t="n"/>
      <c r="F148" s="26" t="n"/>
      <c r="G148" s="28">
        <f>IF($B148="","",IFERROR(IF($F148="노임",VLOOKUP($B148,노임단가!$A$6:$D$105,4,FALSE),IF($F148="자재",VLOOKUP($B148,자재단가!$A$6:$E$205,5,FALSE),IF($F148="기계",VLOOKUP($B148,기계경비!$A$6:$E$105,5,FALSE),""))),""))</f>
        <v/>
      </c>
      <c r="H148" s="28">
        <f>IF($F148="노임",N($G148),"")</f>
        <v/>
      </c>
      <c r="I148" s="28">
        <f>IF(OR($E148="",H148=""),"",ROUND($E148*H148,0))</f>
        <v/>
      </c>
      <c r="J148" s="28">
        <f>IF($F148="자재",N($G148),"")</f>
        <v/>
      </c>
      <c r="K148" s="28">
        <f>IF(OR($E148="",J148=""),"",ROUND($E148*J148,0))</f>
        <v/>
      </c>
      <c r="L148" s="28">
        <f>IF($F148="기계",N($G148),"")</f>
        <v/>
      </c>
      <c r="M148" s="28">
        <f>IF(OR($E148="",L148=""),"",ROUND($E148*L148,0))</f>
        <v/>
      </c>
    </row>
    <row r="149" ht="19" customHeight="1">
      <c r="A149" s="26" t="n"/>
      <c r="B149" s="27" t="n"/>
      <c r="C149" s="27" t="n"/>
      <c r="D149" s="26" t="n"/>
      <c r="E149" s="29" t="n"/>
      <c r="F149" s="26" t="n"/>
      <c r="G149" s="28">
        <f>IF($B149="","",IFERROR(IF($F149="노임",VLOOKUP($B149,노임단가!$A$6:$D$105,4,FALSE),IF($F149="자재",VLOOKUP($B149,자재단가!$A$6:$E$205,5,FALSE),IF($F149="기계",VLOOKUP($B149,기계경비!$A$6:$E$105,5,FALSE),""))),""))</f>
        <v/>
      </c>
      <c r="H149" s="28">
        <f>IF($F149="노임",N($G149),"")</f>
        <v/>
      </c>
      <c r="I149" s="28">
        <f>IF(OR($E149="",H149=""),"",ROUND($E149*H149,0))</f>
        <v/>
      </c>
      <c r="J149" s="28">
        <f>IF($F149="자재",N($G149),"")</f>
        <v/>
      </c>
      <c r="K149" s="28">
        <f>IF(OR($E149="",J149=""),"",ROUND($E149*J149,0))</f>
        <v/>
      </c>
      <c r="L149" s="28">
        <f>IF($F149="기계",N($G149),"")</f>
        <v/>
      </c>
      <c r="M149" s="28">
        <f>IF(OR($E149="",L149=""),"",ROUND($E149*L149,0))</f>
        <v/>
      </c>
    </row>
    <row r="150" ht="19" customHeight="1">
      <c r="A150" s="26" t="n"/>
      <c r="B150" s="27" t="n"/>
      <c r="C150" s="27" t="n"/>
      <c r="D150" s="26" t="n"/>
      <c r="E150" s="29" t="n"/>
      <c r="F150" s="26" t="n"/>
      <c r="G150" s="28">
        <f>IF($B150="","",IFERROR(IF($F150="노임",VLOOKUP($B150,노임단가!$A$6:$D$105,4,FALSE),IF($F150="자재",VLOOKUP($B150,자재단가!$A$6:$E$205,5,FALSE),IF($F150="기계",VLOOKUP($B150,기계경비!$A$6:$E$105,5,FALSE),""))),""))</f>
        <v/>
      </c>
      <c r="H150" s="28">
        <f>IF($F150="노임",N($G150),"")</f>
        <v/>
      </c>
      <c r="I150" s="28">
        <f>IF(OR($E150="",H150=""),"",ROUND($E150*H150,0))</f>
        <v/>
      </c>
      <c r="J150" s="28">
        <f>IF($F150="자재",N($G150),"")</f>
        <v/>
      </c>
      <c r="K150" s="28">
        <f>IF(OR($E150="",J150=""),"",ROUND($E150*J150,0))</f>
        <v/>
      </c>
      <c r="L150" s="28">
        <f>IF($F150="기계",N($G150),"")</f>
        <v/>
      </c>
      <c r="M150" s="28">
        <f>IF(OR($E150="",L150=""),"",ROUND($E150*L150,0))</f>
        <v/>
      </c>
    </row>
    <row r="151" ht="19" customHeight="1">
      <c r="A151" s="26" t="n"/>
      <c r="B151" s="27" t="n"/>
      <c r="C151" s="27" t="n"/>
      <c r="D151" s="26" t="n"/>
      <c r="E151" s="29" t="n"/>
      <c r="F151" s="26" t="n"/>
      <c r="G151" s="28">
        <f>IF($B151="","",IFERROR(IF($F151="노임",VLOOKUP($B151,노임단가!$A$6:$D$105,4,FALSE),IF($F151="자재",VLOOKUP($B151,자재단가!$A$6:$E$205,5,FALSE),IF($F151="기계",VLOOKUP($B151,기계경비!$A$6:$E$105,5,FALSE),""))),""))</f>
        <v/>
      </c>
      <c r="H151" s="28">
        <f>IF($F151="노임",N($G151),"")</f>
        <v/>
      </c>
      <c r="I151" s="28">
        <f>IF(OR($E151="",H151=""),"",ROUND($E151*H151,0))</f>
        <v/>
      </c>
      <c r="J151" s="28">
        <f>IF($F151="자재",N($G151),"")</f>
        <v/>
      </c>
      <c r="K151" s="28">
        <f>IF(OR($E151="",J151=""),"",ROUND($E151*J151,0))</f>
        <v/>
      </c>
      <c r="L151" s="28">
        <f>IF($F151="기계",N($G151),"")</f>
        <v/>
      </c>
      <c r="M151" s="28">
        <f>IF(OR($E151="",L151=""),"",ROUND($E151*L151,0))</f>
        <v/>
      </c>
    </row>
    <row r="152" ht="19" customHeight="1">
      <c r="A152" s="26" t="n"/>
      <c r="B152" s="27" t="n"/>
      <c r="C152" s="27" t="n"/>
      <c r="D152" s="26" t="n"/>
      <c r="E152" s="29" t="n"/>
      <c r="F152" s="26" t="n"/>
      <c r="G152" s="28">
        <f>IF($B152="","",IFERROR(IF($F152="노임",VLOOKUP($B152,노임단가!$A$6:$D$105,4,FALSE),IF($F152="자재",VLOOKUP($B152,자재단가!$A$6:$E$205,5,FALSE),IF($F152="기계",VLOOKUP($B152,기계경비!$A$6:$E$105,5,FALSE),""))),""))</f>
        <v/>
      </c>
      <c r="H152" s="28">
        <f>IF($F152="노임",N($G152),"")</f>
        <v/>
      </c>
      <c r="I152" s="28">
        <f>IF(OR($E152="",H152=""),"",ROUND($E152*H152,0))</f>
        <v/>
      </c>
      <c r="J152" s="28">
        <f>IF($F152="자재",N($G152),"")</f>
        <v/>
      </c>
      <c r="K152" s="28">
        <f>IF(OR($E152="",J152=""),"",ROUND($E152*J152,0))</f>
        <v/>
      </c>
      <c r="L152" s="28">
        <f>IF($F152="기계",N($G152),"")</f>
        <v/>
      </c>
      <c r="M152" s="28">
        <f>IF(OR($E152="",L152=""),"",ROUND($E152*L152,0))</f>
        <v/>
      </c>
    </row>
    <row r="153" ht="19" customHeight="1">
      <c r="A153" s="26" t="n"/>
      <c r="B153" s="27" t="n"/>
      <c r="C153" s="27" t="n"/>
      <c r="D153" s="26" t="n"/>
      <c r="E153" s="29" t="n"/>
      <c r="F153" s="26" t="n"/>
      <c r="G153" s="28">
        <f>IF($B153="","",IFERROR(IF($F153="노임",VLOOKUP($B153,노임단가!$A$6:$D$105,4,FALSE),IF($F153="자재",VLOOKUP($B153,자재단가!$A$6:$E$205,5,FALSE),IF($F153="기계",VLOOKUP($B153,기계경비!$A$6:$E$105,5,FALSE),""))),""))</f>
        <v/>
      </c>
      <c r="H153" s="28">
        <f>IF($F153="노임",N($G153),"")</f>
        <v/>
      </c>
      <c r="I153" s="28">
        <f>IF(OR($E153="",H153=""),"",ROUND($E153*H153,0))</f>
        <v/>
      </c>
      <c r="J153" s="28">
        <f>IF($F153="자재",N($G153),"")</f>
        <v/>
      </c>
      <c r="K153" s="28">
        <f>IF(OR($E153="",J153=""),"",ROUND($E153*J153,0))</f>
        <v/>
      </c>
      <c r="L153" s="28">
        <f>IF($F153="기계",N($G153),"")</f>
        <v/>
      </c>
      <c r="M153" s="28">
        <f>IF(OR($E153="",L153=""),"",ROUND($E153*L153,0))</f>
        <v/>
      </c>
    </row>
    <row r="154" ht="19" customHeight="1">
      <c r="A154" s="26" t="n"/>
      <c r="B154" s="27" t="n"/>
      <c r="C154" s="27" t="n"/>
      <c r="D154" s="26" t="n"/>
      <c r="E154" s="29" t="n"/>
      <c r="F154" s="26" t="n"/>
      <c r="G154" s="28">
        <f>IF($B154="","",IFERROR(IF($F154="노임",VLOOKUP($B154,노임단가!$A$6:$D$105,4,FALSE),IF($F154="자재",VLOOKUP($B154,자재단가!$A$6:$E$205,5,FALSE),IF($F154="기계",VLOOKUP($B154,기계경비!$A$6:$E$105,5,FALSE),""))),""))</f>
        <v/>
      </c>
      <c r="H154" s="28">
        <f>IF($F154="노임",N($G154),"")</f>
        <v/>
      </c>
      <c r="I154" s="28">
        <f>IF(OR($E154="",H154=""),"",ROUND($E154*H154,0))</f>
        <v/>
      </c>
      <c r="J154" s="28">
        <f>IF($F154="자재",N($G154),"")</f>
        <v/>
      </c>
      <c r="K154" s="28">
        <f>IF(OR($E154="",J154=""),"",ROUND($E154*J154,0))</f>
        <v/>
      </c>
      <c r="L154" s="28">
        <f>IF($F154="기계",N($G154),"")</f>
        <v/>
      </c>
      <c r="M154" s="28">
        <f>IF(OR($E154="",L154=""),"",ROUND($E154*L154,0))</f>
        <v/>
      </c>
    </row>
    <row r="155" ht="19" customHeight="1">
      <c r="A155" s="26" t="n"/>
      <c r="B155" s="27" t="n"/>
      <c r="C155" s="27" t="n"/>
      <c r="D155" s="26" t="n"/>
      <c r="E155" s="29" t="n"/>
      <c r="F155" s="26" t="n"/>
      <c r="G155" s="28">
        <f>IF($B155="","",IFERROR(IF($F155="노임",VLOOKUP($B155,노임단가!$A$6:$D$105,4,FALSE),IF($F155="자재",VLOOKUP($B155,자재단가!$A$6:$E$205,5,FALSE),IF($F155="기계",VLOOKUP($B155,기계경비!$A$6:$E$105,5,FALSE),""))),""))</f>
        <v/>
      </c>
      <c r="H155" s="28">
        <f>IF($F155="노임",N($G155),"")</f>
        <v/>
      </c>
      <c r="I155" s="28">
        <f>IF(OR($E155="",H155=""),"",ROUND($E155*H155,0))</f>
        <v/>
      </c>
      <c r="J155" s="28">
        <f>IF($F155="자재",N($G155),"")</f>
        <v/>
      </c>
      <c r="K155" s="28">
        <f>IF(OR($E155="",J155=""),"",ROUND($E155*J155,0))</f>
        <v/>
      </c>
      <c r="L155" s="28">
        <f>IF($F155="기계",N($G155),"")</f>
        <v/>
      </c>
      <c r="M155" s="28">
        <f>IF(OR($E155="",L155=""),"",ROUND($E155*L155,0))</f>
        <v/>
      </c>
    </row>
    <row r="156" ht="19" customHeight="1">
      <c r="A156" s="26" t="n"/>
      <c r="B156" s="27" t="n"/>
      <c r="C156" s="27" t="n"/>
      <c r="D156" s="26" t="n"/>
      <c r="E156" s="29" t="n"/>
      <c r="F156" s="26" t="n"/>
      <c r="G156" s="28">
        <f>IF($B156="","",IFERROR(IF($F156="노임",VLOOKUP($B156,노임단가!$A$6:$D$105,4,FALSE),IF($F156="자재",VLOOKUP($B156,자재단가!$A$6:$E$205,5,FALSE),IF($F156="기계",VLOOKUP($B156,기계경비!$A$6:$E$105,5,FALSE),""))),""))</f>
        <v/>
      </c>
      <c r="H156" s="28">
        <f>IF($F156="노임",N($G156),"")</f>
        <v/>
      </c>
      <c r="I156" s="28">
        <f>IF(OR($E156="",H156=""),"",ROUND($E156*H156,0))</f>
        <v/>
      </c>
      <c r="J156" s="28">
        <f>IF($F156="자재",N($G156),"")</f>
        <v/>
      </c>
      <c r="K156" s="28">
        <f>IF(OR($E156="",J156=""),"",ROUND($E156*J156,0))</f>
        <v/>
      </c>
      <c r="L156" s="28">
        <f>IF($F156="기계",N($G156),"")</f>
        <v/>
      </c>
      <c r="M156" s="28">
        <f>IF(OR($E156="",L156=""),"",ROUND($E156*L156,0))</f>
        <v/>
      </c>
    </row>
    <row r="157" ht="19" customHeight="1">
      <c r="A157" s="26" t="n"/>
      <c r="B157" s="27" t="n"/>
      <c r="C157" s="27" t="n"/>
      <c r="D157" s="26" t="n"/>
      <c r="E157" s="29" t="n"/>
      <c r="F157" s="26" t="n"/>
      <c r="G157" s="28">
        <f>IF($B157="","",IFERROR(IF($F157="노임",VLOOKUP($B157,노임단가!$A$6:$D$105,4,FALSE),IF($F157="자재",VLOOKUP($B157,자재단가!$A$6:$E$205,5,FALSE),IF($F157="기계",VLOOKUP($B157,기계경비!$A$6:$E$105,5,FALSE),""))),""))</f>
        <v/>
      </c>
      <c r="H157" s="28">
        <f>IF($F157="노임",N($G157),"")</f>
        <v/>
      </c>
      <c r="I157" s="28">
        <f>IF(OR($E157="",H157=""),"",ROUND($E157*H157,0))</f>
        <v/>
      </c>
      <c r="J157" s="28">
        <f>IF($F157="자재",N($G157),"")</f>
        <v/>
      </c>
      <c r="K157" s="28">
        <f>IF(OR($E157="",J157=""),"",ROUND($E157*J157,0))</f>
        <v/>
      </c>
      <c r="L157" s="28">
        <f>IF($F157="기계",N($G157),"")</f>
        <v/>
      </c>
      <c r="M157" s="28">
        <f>IF(OR($E157="",L157=""),"",ROUND($E157*L157,0))</f>
        <v/>
      </c>
    </row>
    <row r="158" ht="19" customHeight="1">
      <c r="A158" s="26" t="n"/>
      <c r="B158" s="27" t="n"/>
      <c r="C158" s="27" t="n"/>
      <c r="D158" s="26" t="n"/>
      <c r="E158" s="29" t="n"/>
      <c r="F158" s="26" t="n"/>
      <c r="G158" s="28">
        <f>IF($B158="","",IFERROR(IF($F158="노임",VLOOKUP($B158,노임단가!$A$6:$D$105,4,FALSE),IF($F158="자재",VLOOKUP($B158,자재단가!$A$6:$E$205,5,FALSE),IF($F158="기계",VLOOKUP($B158,기계경비!$A$6:$E$105,5,FALSE),""))),""))</f>
        <v/>
      </c>
      <c r="H158" s="28">
        <f>IF($F158="노임",N($G158),"")</f>
        <v/>
      </c>
      <c r="I158" s="28">
        <f>IF(OR($E158="",H158=""),"",ROUND($E158*H158,0))</f>
        <v/>
      </c>
      <c r="J158" s="28">
        <f>IF($F158="자재",N($G158),"")</f>
        <v/>
      </c>
      <c r="K158" s="28">
        <f>IF(OR($E158="",J158=""),"",ROUND($E158*J158,0))</f>
        <v/>
      </c>
      <c r="L158" s="28">
        <f>IF($F158="기계",N($G158),"")</f>
        <v/>
      </c>
      <c r="M158" s="28">
        <f>IF(OR($E158="",L158=""),"",ROUND($E158*L158,0))</f>
        <v/>
      </c>
    </row>
    <row r="159" ht="19" customHeight="1">
      <c r="A159" s="26" t="n"/>
      <c r="B159" s="27" t="n"/>
      <c r="C159" s="27" t="n"/>
      <c r="D159" s="26" t="n"/>
      <c r="E159" s="29" t="n"/>
      <c r="F159" s="26" t="n"/>
      <c r="G159" s="28">
        <f>IF($B159="","",IFERROR(IF($F159="노임",VLOOKUP($B159,노임단가!$A$6:$D$105,4,FALSE),IF($F159="자재",VLOOKUP($B159,자재단가!$A$6:$E$205,5,FALSE),IF($F159="기계",VLOOKUP($B159,기계경비!$A$6:$E$105,5,FALSE),""))),""))</f>
        <v/>
      </c>
      <c r="H159" s="28">
        <f>IF($F159="노임",N($G159),"")</f>
        <v/>
      </c>
      <c r="I159" s="28">
        <f>IF(OR($E159="",H159=""),"",ROUND($E159*H159,0))</f>
        <v/>
      </c>
      <c r="J159" s="28">
        <f>IF($F159="자재",N($G159),"")</f>
        <v/>
      </c>
      <c r="K159" s="28">
        <f>IF(OR($E159="",J159=""),"",ROUND($E159*J159,0))</f>
        <v/>
      </c>
      <c r="L159" s="28">
        <f>IF($F159="기계",N($G159),"")</f>
        <v/>
      </c>
      <c r="M159" s="28">
        <f>IF(OR($E159="",L159=""),"",ROUND($E159*L159,0))</f>
        <v/>
      </c>
    </row>
    <row r="160" ht="19" customHeight="1">
      <c r="A160" s="26" t="n"/>
      <c r="B160" s="27" t="n"/>
      <c r="C160" s="27" t="n"/>
      <c r="D160" s="26" t="n"/>
      <c r="E160" s="29" t="n"/>
      <c r="F160" s="26" t="n"/>
      <c r="G160" s="28">
        <f>IF($B160="","",IFERROR(IF($F160="노임",VLOOKUP($B160,노임단가!$A$6:$D$105,4,FALSE),IF($F160="자재",VLOOKUP($B160,자재단가!$A$6:$E$205,5,FALSE),IF($F160="기계",VLOOKUP($B160,기계경비!$A$6:$E$105,5,FALSE),""))),""))</f>
        <v/>
      </c>
      <c r="H160" s="28">
        <f>IF($F160="노임",N($G160),"")</f>
        <v/>
      </c>
      <c r="I160" s="28">
        <f>IF(OR($E160="",H160=""),"",ROUND($E160*H160,0))</f>
        <v/>
      </c>
      <c r="J160" s="28">
        <f>IF($F160="자재",N($G160),"")</f>
        <v/>
      </c>
      <c r="K160" s="28">
        <f>IF(OR($E160="",J160=""),"",ROUND($E160*J160,0))</f>
        <v/>
      </c>
      <c r="L160" s="28">
        <f>IF($F160="기계",N($G160),"")</f>
        <v/>
      </c>
      <c r="M160" s="28">
        <f>IF(OR($E160="",L160=""),"",ROUND($E160*L160,0))</f>
        <v/>
      </c>
    </row>
    <row r="161" ht="19" customHeight="1">
      <c r="A161" s="26" t="n"/>
      <c r="B161" s="27" t="n"/>
      <c r="C161" s="27" t="n"/>
      <c r="D161" s="26" t="n"/>
      <c r="E161" s="29" t="n"/>
      <c r="F161" s="26" t="n"/>
      <c r="G161" s="28">
        <f>IF($B161="","",IFERROR(IF($F161="노임",VLOOKUP($B161,노임단가!$A$6:$D$105,4,FALSE),IF($F161="자재",VLOOKUP($B161,자재단가!$A$6:$E$205,5,FALSE),IF($F161="기계",VLOOKUP($B161,기계경비!$A$6:$E$105,5,FALSE),""))),""))</f>
        <v/>
      </c>
      <c r="H161" s="28">
        <f>IF($F161="노임",N($G161),"")</f>
        <v/>
      </c>
      <c r="I161" s="28">
        <f>IF(OR($E161="",H161=""),"",ROUND($E161*H161,0))</f>
        <v/>
      </c>
      <c r="J161" s="28">
        <f>IF($F161="자재",N($G161),"")</f>
        <v/>
      </c>
      <c r="K161" s="28">
        <f>IF(OR($E161="",J161=""),"",ROUND($E161*J161,0))</f>
        <v/>
      </c>
      <c r="L161" s="28">
        <f>IF($F161="기계",N($G161),"")</f>
        <v/>
      </c>
      <c r="M161" s="28">
        <f>IF(OR($E161="",L161=""),"",ROUND($E161*L161,0))</f>
        <v/>
      </c>
    </row>
    <row r="162" ht="19" customHeight="1">
      <c r="A162" s="26" t="n"/>
      <c r="B162" s="27" t="n"/>
      <c r="C162" s="27" t="n"/>
      <c r="D162" s="26" t="n"/>
      <c r="E162" s="29" t="n"/>
      <c r="F162" s="26" t="n"/>
      <c r="G162" s="28">
        <f>IF($B162="","",IFERROR(IF($F162="노임",VLOOKUP($B162,노임단가!$A$6:$D$105,4,FALSE),IF($F162="자재",VLOOKUP($B162,자재단가!$A$6:$E$205,5,FALSE),IF($F162="기계",VLOOKUP($B162,기계경비!$A$6:$E$105,5,FALSE),""))),""))</f>
        <v/>
      </c>
      <c r="H162" s="28">
        <f>IF($F162="노임",N($G162),"")</f>
        <v/>
      </c>
      <c r="I162" s="28">
        <f>IF(OR($E162="",H162=""),"",ROUND($E162*H162,0))</f>
        <v/>
      </c>
      <c r="J162" s="28">
        <f>IF($F162="자재",N($G162),"")</f>
        <v/>
      </c>
      <c r="K162" s="28">
        <f>IF(OR($E162="",J162=""),"",ROUND($E162*J162,0))</f>
        <v/>
      </c>
      <c r="L162" s="28">
        <f>IF($F162="기계",N($G162),"")</f>
        <v/>
      </c>
      <c r="M162" s="28">
        <f>IF(OR($E162="",L162=""),"",ROUND($E162*L162,0))</f>
        <v/>
      </c>
    </row>
    <row r="163" ht="19" customHeight="1">
      <c r="A163" s="26" t="n"/>
      <c r="B163" s="27" t="n"/>
      <c r="C163" s="27" t="n"/>
      <c r="D163" s="26" t="n"/>
      <c r="E163" s="29" t="n"/>
      <c r="F163" s="26" t="n"/>
      <c r="G163" s="28">
        <f>IF($B163="","",IFERROR(IF($F163="노임",VLOOKUP($B163,노임단가!$A$6:$D$105,4,FALSE),IF($F163="자재",VLOOKUP($B163,자재단가!$A$6:$E$205,5,FALSE),IF($F163="기계",VLOOKUP($B163,기계경비!$A$6:$E$105,5,FALSE),""))),""))</f>
        <v/>
      </c>
      <c r="H163" s="28">
        <f>IF($F163="노임",N($G163),"")</f>
        <v/>
      </c>
      <c r="I163" s="28">
        <f>IF(OR($E163="",H163=""),"",ROUND($E163*H163,0))</f>
        <v/>
      </c>
      <c r="J163" s="28">
        <f>IF($F163="자재",N($G163),"")</f>
        <v/>
      </c>
      <c r="K163" s="28">
        <f>IF(OR($E163="",J163=""),"",ROUND($E163*J163,0))</f>
        <v/>
      </c>
      <c r="L163" s="28">
        <f>IF($F163="기계",N($G163),"")</f>
        <v/>
      </c>
      <c r="M163" s="28">
        <f>IF(OR($E163="",L163=""),"",ROUND($E163*L163,0))</f>
        <v/>
      </c>
    </row>
    <row r="164" ht="19" customHeight="1">
      <c r="A164" s="26" t="n"/>
      <c r="B164" s="27" t="n"/>
      <c r="C164" s="27" t="n"/>
      <c r="D164" s="26" t="n"/>
      <c r="E164" s="29" t="n"/>
      <c r="F164" s="26" t="n"/>
      <c r="G164" s="28">
        <f>IF($B164="","",IFERROR(IF($F164="노임",VLOOKUP($B164,노임단가!$A$6:$D$105,4,FALSE),IF($F164="자재",VLOOKUP($B164,자재단가!$A$6:$E$205,5,FALSE),IF($F164="기계",VLOOKUP($B164,기계경비!$A$6:$E$105,5,FALSE),""))),""))</f>
        <v/>
      </c>
      <c r="H164" s="28">
        <f>IF($F164="노임",N($G164),"")</f>
        <v/>
      </c>
      <c r="I164" s="28">
        <f>IF(OR($E164="",H164=""),"",ROUND($E164*H164,0))</f>
        <v/>
      </c>
      <c r="J164" s="28">
        <f>IF($F164="자재",N($G164),"")</f>
        <v/>
      </c>
      <c r="K164" s="28">
        <f>IF(OR($E164="",J164=""),"",ROUND($E164*J164,0))</f>
        <v/>
      </c>
      <c r="L164" s="28">
        <f>IF($F164="기계",N($G164),"")</f>
        <v/>
      </c>
      <c r="M164" s="28">
        <f>IF(OR($E164="",L164=""),"",ROUND($E164*L164,0))</f>
        <v/>
      </c>
    </row>
    <row r="165" ht="19" customHeight="1">
      <c r="A165" s="26" t="n"/>
      <c r="B165" s="27" t="n"/>
      <c r="C165" s="27" t="n"/>
      <c r="D165" s="26" t="n"/>
      <c r="E165" s="29" t="n"/>
      <c r="F165" s="26" t="n"/>
      <c r="G165" s="28">
        <f>IF($B165="","",IFERROR(IF($F165="노임",VLOOKUP($B165,노임단가!$A$6:$D$105,4,FALSE),IF($F165="자재",VLOOKUP($B165,자재단가!$A$6:$E$205,5,FALSE),IF($F165="기계",VLOOKUP($B165,기계경비!$A$6:$E$105,5,FALSE),""))),""))</f>
        <v/>
      </c>
      <c r="H165" s="28">
        <f>IF($F165="노임",N($G165),"")</f>
        <v/>
      </c>
      <c r="I165" s="28">
        <f>IF(OR($E165="",H165=""),"",ROUND($E165*H165,0))</f>
        <v/>
      </c>
      <c r="J165" s="28">
        <f>IF($F165="자재",N($G165),"")</f>
        <v/>
      </c>
      <c r="K165" s="28">
        <f>IF(OR($E165="",J165=""),"",ROUND($E165*J165,0))</f>
        <v/>
      </c>
      <c r="L165" s="28">
        <f>IF($F165="기계",N($G165),"")</f>
        <v/>
      </c>
      <c r="M165" s="28">
        <f>IF(OR($E165="",L165=""),"",ROUND($E165*L165,0))</f>
        <v/>
      </c>
    </row>
    <row r="166" ht="19" customHeight="1">
      <c r="A166" s="26" t="n"/>
      <c r="B166" s="27" t="n"/>
      <c r="C166" s="27" t="n"/>
      <c r="D166" s="26" t="n"/>
      <c r="E166" s="29" t="n"/>
      <c r="F166" s="26" t="n"/>
      <c r="G166" s="28">
        <f>IF($B166="","",IFERROR(IF($F166="노임",VLOOKUP($B166,노임단가!$A$6:$D$105,4,FALSE),IF($F166="자재",VLOOKUP($B166,자재단가!$A$6:$E$205,5,FALSE),IF($F166="기계",VLOOKUP($B166,기계경비!$A$6:$E$105,5,FALSE),""))),""))</f>
        <v/>
      </c>
      <c r="H166" s="28">
        <f>IF($F166="노임",N($G166),"")</f>
        <v/>
      </c>
      <c r="I166" s="28">
        <f>IF(OR($E166="",H166=""),"",ROUND($E166*H166,0))</f>
        <v/>
      </c>
      <c r="J166" s="28">
        <f>IF($F166="자재",N($G166),"")</f>
        <v/>
      </c>
      <c r="K166" s="28">
        <f>IF(OR($E166="",J166=""),"",ROUND($E166*J166,0))</f>
        <v/>
      </c>
      <c r="L166" s="28">
        <f>IF($F166="기계",N($G166),"")</f>
        <v/>
      </c>
      <c r="M166" s="28">
        <f>IF(OR($E166="",L166=""),"",ROUND($E166*L166,0))</f>
        <v/>
      </c>
    </row>
    <row r="167" ht="19" customHeight="1">
      <c r="A167" s="26" t="n"/>
      <c r="B167" s="27" t="n"/>
      <c r="C167" s="27" t="n"/>
      <c r="D167" s="26" t="n"/>
      <c r="E167" s="29" t="n"/>
      <c r="F167" s="26" t="n"/>
      <c r="G167" s="28">
        <f>IF($B167="","",IFERROR(IF($F167="노임",VLOOKUP($B167,노임단가!$A$6:$D$105,4,FALSE),IF($F167="자재",VLOOKUP($B167,자재단가!$A$6:$E$205,5,FALSE),IF($F167="기계",VLOOKUP($B167,기계경비!$A$6:$E$105,5,FALSE),""))),""))</f>
        <v/>
      </c>
      <c r="H167" s="28">
        <f>IF($F167="노임",N($G167),"")</f>
        <v/>
      </c>
      <c r="I167" s="28">
        <f>IF(OR($E167="",H167=""),"",ROUND($E167*H167,0))</f>
        <v/>
      </c>
      <c r="J167" s="28">
        <f>IF($F167="자재",N($G167),"")</f>
        <v/>
      </c>
      <c r="K167" s="28">
        <f>IF(OR($E167="",J167=""),"",ROUND($E167*J167,0))</f>
        <v/>
      </c>
      <c r="L167" s="28">
        <f>IF($F167="기계",N($G167),"")</f>
        <v/>
      </c>
      <c r="M167" s="28">
        <f>IF(OR($E167="",L167=""),"",ROUND($E167*L167,0))</f>
        <v/>
      </c>
    </row>
    <row r="168" ht="19" customHeight="1">
      <c r="A168" s="26" t="n"/>
      <c r="B168" s="27" t="n"/>
      <c r="C168" s="27" t="n"/>
      <c r="D168" s="26" t="n"/>
      <c r="E168" s="29" t="n"/>
      <c r="F168" s="26" t="n"/>
      <c r="G168" s="28">
        <f>IF($B168="","",IFERROR(IF($F168="노임",VLOOKUP($B168,노임단가!$A$6:$D$105,4,FALSE),IF($F168="자재",VLOOKUP($B168,자재단가!$A$6:$E$205,5,FALSE),IF($F168="기계",VLOOKUP($B168,기계경비!$A$6:$E$105,5,FALSE),""))),""))</f>
        <v/>
      </c>
      <c r="H168" s="28">
        <f>IF($F168="노임",N($G168),"")</f>
        <v/>
      </c>
      <c r="I168" s="28">
        <f>IF(OR($E168="",H168=""),"",ROUND($E168*H168,0))</f>
        <v/>
      </c>
      <c r="J168" s="28">
        <f>IF($F168="자재",N($G168),"")</f>
        <v/>
      </c>
      <c r="K168" s="28">
        <f>IF(OR($E168="",J168=""),"",ROUND($E168*J168,0))</f>
        <v/>
      </c>
      <c r="L168" s="28">
        <f>IF($F168="기계",N($G168),"")</f>
        <v/>
      </c>
      <c r="M168" s="28">
        <f>IF(OR($E168="",L168=""),"",ROUND($E168*L168,0))</f>
        <v/>
      </c>
    </row>
    <row r="169" ht="19" customHeight="1">
      <c r="A169" s="26" t="n"/>
      <c r="B169" s="27" t="n"/>
      <c r="C169" s="27" t="n"/>
      <c r="D169" s="26" t="n"/>
      <c r="E169" s="29" t="n"/>
      <c r="F169" s="26" t="n"/>
      <c r="G169" s="28">
        <f>IF($B169="","",IFERROR(IF($F169="노임",VLOOKUP($B169,노임단가!$A$6:$D$105,4,FALSE),IF($F169="자재",VLOOKUP($B169,자재단가!$A$6:$E$205,5,FALSE),IF($F169="기계",VLOOKUP($B169,기계경비!$A$6:$E$105,5,FALSE),""))),""))</f>
        <v/>
      </c>
      <c r="H169" s="28">
        <f>IF($F169="노임",N($G169),"")</f>
        <v/>
      </c>
      <c r="I169" s="28">
        <f>IF(OR($E169="",H169=""),"",ROUND($E169*H169,0))</f>
        <v/>
      </c>
      <c r="J169" s="28">
        <f>IF($F169="자재",N($G169),"")</f>
        <v/>
      </c>
      <c r="K169" s="28">
        <f>IF(OR($E169="",J169=""),"",ROUND($E169*J169,0))</f>
        <v/>
      </c>
      <c r="L169" s="28">
        <f>IF($F169="기계",N($G169),"")</f>
        <v/>
      </c>
      <c r="M169" s="28">
        <f>IF(OR($E169="",L169=""),"",ROUND($E169*L169,0))</f>
        <v/>
      </c>
    </row>
    <row r="170" ht="19" customHeight="1">
      <c r="A170" s="26" t="n"/>
      <c r="B170" s="27" t="n"/>
      <c r="C170" s="27" t="n"/>
      <c r="D170" s="26" t="n"/>
      <c r="E170" s="29" t="n"/>
      <c r="F170" s="26" t="n"/>
      <c r="G170" s="28">
        <f>IF($B170="","",IFERROR(IF($F170="노임",VLOOKUP($B170,노임단가!$A$6:$D$105,4,FALSE),IF($F170="자재",VLOOKUP($B170,자재단가!$A$6:$E$205,5,FALSE),IF($F170="기계",VLOOKUP($B170,기계경비!$A$6:$E$105,5,FALSE),""))),""))</f>
        <v/>
      </c>
      <c r="H170" s="28">
        <f>IF($F170="노임",N($G170),"")</f>
        <v/>
      </c>
      <c r="I170" s="28">
        <f>IF(OR($E170="",H170=""),"",ROUND($E170*H170,0))</f>
        <v/>
      </c>
      <c r="J170" s="28">
        <f>IF($F170="자재",N($G170),"")</f>
        <v/>
      </c>
      <c r="K170" s="28">
        <f>IF(OR($E170="",J170=""),"",ROUND($E170*J170,0))</f>
        <v/>
      </c>
      <c r="L170" s="28">
        <f>IF($F170="기계",N($G170),"")</f>
        <v/>
      </c>
      <c r="M170" s="28">
        <f>IF(OR($E170="",L170=""),"",ROUND($E170*L170,0))</f>
        <v/>
      </c>
    </row>
    <row r="171" ht="19" customHeight="1">
      <c r="A171" s="26" t="n"/>
      <c r="B171" s="27" t="n"/>
      <c r="C171" s="27" t="n"/>
      <c r="D171" s="26" t="n"/>
      <c r="E171" s="29" t="n"/>
      <c r="F171" s="26" t="n"/>
      <c r="G171" s="28">
        <f>IF($B171="","",IFERROR(IF($F171="노임",VLOOKUP($B171,노임단가!$A$6:$D$105,4,FALSE),IF($F171="자재",VLOOKUP($B171,자재단가!$A$6:$E$205,5,FALSE),IF($F171="기계",VLOOKUP($B171,기계경비!$A$6:$E$105,5,FALSE),""))),""))</f>
        <v/>
      </c>
      <c r="H171" s="28">
        <f>IF($F171="노임",N($G171),"")</f>
        <v/>
      </c>
      <c r="I171" s="28">
        <f>IF(OR($E171="",H171=""),"",ROUND($E171*H171,0))</f>
        <v/>
      </c>
      <c r="J171" s="28">
        <f>IF($F171="자재",N($G171),"")</f>
        <v/>
      </c>
      <c r="K171" s="28">
        <f>IF(OR($E171="",J171=""),"",ROUND($E171*J171,0))</f>
        <v/>
      </c>
      <c r="L171" s="28">
        <f>IF($F171="기계",N($G171),"")</f>
        <v/>
      </c>
      <c r="M171" s="28">
        <f>IF(OR($E171="",L171=""),"",ROUND($E171*L171,0))</f>
        <v/>
      </c>
    </row>
    <row r="172" ht="19" customHeight="1">
      <c r="A172" s="26" t="n"/>
      <c r="B172" s="27" t="n"/>
      <c r="C172" s="27" t="n"/>
      <c r="D172" s="26" t="n"/>
      <c r="E172" s="29" t="n"/>
      <c r="F172" s="26" t="n"/>
      <c r="G172" s="28">
        <f>IF($B172="","",IFERROR(IF($F172="노임",VLOOKUP($B172,노임단가!$A$6:$D$105,4,FALSE),IF($F172="자재",VLOOKUP($B172,자재단가!$A$6:$E$205,5,FALSE),IF($F172="기계",VLOOKUP($B172,기계경비!$A$6:$E$105,5,FALSE),""))),""))</f>
        <v/>
      </c>
      <c r="H172" s="28">
        <f>IF($F172="노임",N($G172),"")</f>
        <v/>
      </c>
      <c r="I172" s="28">
        <f>IF(OR($E172="",H172=""),"",ROUND($E172*H172,0))</f>
        <v/>
      </c>
      <c r="J172" s="28">
        <f>IF($F172="자재",N($G172),"")</f>
        <v/>
      </c>
      <c r="K172" s="28">
        <f>IF(OR($E172="",J172=""),"",ROUND($E172*J172,0))</f>
        <v/>
      </c>
      <c r="L172" s="28">
        <f>IF($F172="기계",N($G172),"")</f>
        <v/>
      </c>
      <c r="M172" s="28">
        <f>IF(OR($E172="",L172=""),"",ROUND($E172*L172,0))</f>
        <v/>
      </c>
    </row>
    <row r="173" ht="19" customHeight="1">
      <c r="A173" s="26" t="n"/>
      <c r="B173" s="27" t="n"/>
      <c r="C173" s="27" t="n"/>
      <c r="D173" s="26" t="n"/>
      <c r="E173" s="29" t="n"/>
      <c r="F173" s="26" t="n"/>
      <c r="G173" s="28">
        <f>IF($B173="","",IFERROR(IF($F173="노임",VLOOKUP($B173,노임단가!$A$6:$D$105,4,FALSE),IF($F173="자재",VLOOKUP($B173,자재단가!$A$6:$E$205,5,FALSE),IF($F173="기계",VLOOKUP($B173,기계경비!$A$6:$E$105,5,FALSE),""))),""))</f>
        <v/>
      </c>
      <c r="H173" s="28">
        <f>IF($F173="노임",N($G173),"")</f>
        <v/>
      </c>
      <c r="I173" s="28">
        <f>IF(OR($E173="",H173=""),"",ROUND($E173*H173,0))</f>
        <v/>
      </c>
      <c r="J173" s="28">
        <f>IF($F173="자재",N($G173),"")</f>
        <v/>
      </c>
      <c r="K173" s="28">
        <f>IF(OR($E173="",J173=""),"",ROUND($E173*J173,0))</f>
        <v/>
      </c>
      <c r="L173" s="28">
        <f>IF($F173="기계",N($G173),"")</f>
        <v/>
      </c>
      <c r="M173" s="28">
        <f>IF(OR($E173="",L173=""),"",ROUND($E173*L173,0))</f>
        <v/>
      </c>
    </row>
    <row r="174" ht="19" customHeight="1">
      <c r="A174" s="26" t="n"/>
      <c r="B174" s="27" t="n"/>
      <c r="C174" s="27" t="n"/>
      <c r="D174" s="26" t="n"/>
      <c r="E174" s="29" t="n"/>
      <c r="F174" s="26" t="n"/>
      <c r="G174" s="28">
        <f>IF($B174="","",IFERROR(IF($F174="노임",VLOOKUP($B174,노임단가!$A$6:$D$105,4,FALSE),IF($F174="자재",VLOOKUP($B174,자재단가!$A$6:$E$205,5,FALSE),IF($F174="기계",VLOOKUP($B174,기계경비!$A$6:$E$105,5,FALSE),""))),""))</f>
        <v/>
      </c>
      <c r="H174" s="28">
        <f>IF($F174="노임",N($G174),"")</f>
        <v/>
      </c>
      <c r="I174" s="28">
        <f>IF(OR($E174="",H174=""),"",ROUND($E174*H174,0))</f>
        <v/>
      </c>
      <c r="J174" s="28">
        <f>IF($F174="자재",N($G174),"")</f>
        <v/>
      </c>
      <c r="K174" s="28">
        <f>IF(OR($E174="",J174=""),"",ROUND($E174*J174,0))</f>
        <v/>
      </c>
      <c r="L174" s="28">
        <f>IF($F174="기계",N($G174),"")</f>
        <v/>
      </c>
      <c r="M174" s="28">
        <f>IF(OR($E174="",L174=""),"",ROUND($E174*L174,0))</f>
        <v/>
      </c>
    </row>
    <row r="175" ht="19" customHeight="1">
      <c r="A175" s="26" t="n"/>
      <c r="B175" s="27" t="n"/>
      <c r="C175" s="27" t="n"/>
      <c r="D175" s="26" t="n"/>
      <c r="E175" s="29" t="n"/>
      <c r="F175" s="26" t="n"/>
      <c r="G175" s="28">
        <f>IF($B175="","",IFERROR(IF($F175="노임",VLOOKUP($B175,노임단가!$A$6:$D$105,4,FALSE),IF($F175="자재",VLOOKUP($B175,자재단가!$A$6:$E$205,5,FALSE),IF($F175="기계",VLOOKUP($B175,기계경비!$A$6:$E$105,5,FALSE),""))),""))</f>
        <v/>
      </c>
      <c r="H175" s="28">
        <f>IF($F175="노임",N($G175),"")</f>
        <v/>
      </c>
      <c r="I175" s="28">
        <f>IF(OR($E175="",H175=""),"",ROUND($E175*H175,0))</f>
        <v/>
      </c>
      <c r="J175" s="28">
        <f>IF($F175="자재",N($G175),"")</f>
        <v/>
      </c>
      <c r="K175" s="28">
        <f>IF(OR($E175="",J175=""),"",ROUND($E175*J175,0))</f>
        <v/>
      </c>
      <c r="L175" s="28">
        <f>IF($F175="기계",N($G175),"")</f>
        <v/>
      </c>
      <c r="M175" s="28">
        <f>IF(OR($E175="",L175=""),"",ROUND($E175*L175,0))</f>
        <v/>
      </c>
    </row>
    <row r="176" ht="19" customHeight="1">
      <c r="A176" s="26" t="n"/>
      <c r="B176" s="27" t="n"/>
      <c r="C176" s="27" t="n"/>
      <c r="D176" s="26" t="n"/>
      <c r="E176" s="29" t="n"/>
      <c r="F176" s="26" t="n"/>
      <c r="G176" s="28">
        <f>IF($B176="","",IFERROR(IF($F176="노임",VLOOKUP($B176,노임단가!$A$6:$D$105,4,FALSE),IF($F176="자재",VLOOKUP($B176,자재단가!$A$6:$E$205,5,FALSE),IF($F176="기계",VLOOKUP($B176,기계경비!$A$6:$E$105,5,FALSE),""))),""))</f>
        <v/>
      </c>
      <c r="H176" s="28">
        <f>IF($F176="노임",N($G176),"")</f>
        <v/>
      </c>
      <c r="I176" s="28">
        <f>IF(OR($E176="",H176=""),"",ROUND($E176*H176,0))</f>
        <v/>
      </c>
      <c r="J176" s="28">
        <f>IF($F176="자재",N($G176),"")</f>
        <v/>
      </c>
      <c r="K176" s="28">
        <f>IF(OR($E176="",J176=""),"",ROUND($E176*J176,0))</f>
        <v/>
      </c>
      <c r="L176" s="28">
        <f>IF($F176="기계",N($G176),"")</f>
        <v/>
      </c>
      <c r="M176" s="28">
        <f>IF(OR($E176="",L176=""),"",ROUND($E176*L176,0))</f>
        <v/>
      </c>
    </row>
    <row r="177" ht="19" customHeight="1">
      <c r="A177" s="26" t="n"/>
      <c r="B177" s="27" t="n"/>
      <c r="C177" s="27" t="n"/>
      <c r="D177" s="26" t="n"/>
      <c r="E177" s="29" t="n"/>
      <c r="F177" s="26" t="n"/>
      <c r="G177" s="28">
        <f>IF($B177="","",IFERROR(IF($F177="노임",VLOOKUP($B177,노임단가!$A$6:$D$105,4,FALSE),IF($F177="자재",VLOOKUP($B177,자재단가!$A$6:$E$205,5,FALSE),IF($F177="기계",VLOOKUP($B177,기계경비!$A$6:$E$105,5,FALSE),""))),""))</f>
        <v/>
      </c>
      <c r="H177" s="28">
        <f>IF($F177="노임",N($G177),"")</f>
        <v/>
      </c>
      <c r="I177" s="28">
        <f>IF(OR($E177="",H177=""),"",ROUND($E177*H177,0))</f>
        <v/>
      </c>
      <c r="J177" s="28">
        <f>IF($F177="자재",N($G177),"")</f>
        <v/>
      </c>
      <c r="K177" s="28">
        <f>IF(OR($E177="",J177=""),"",ROUND($E177*J177,0))</f>
        <v/>
      </c>
      <c r="L177" s="28">
        <f>IF($F177="기계",N($G177),"")</f>
        <v/>
      </c>
      <c r="M177" s="28">
        <f>IF(OR($E177="",L177=""),"",ROUND($E177*L177,0))</f>
        <v/>
      </c>
    </row>
    <row r="178" ht="19" customHeight="1">
      <c r="A178" s="26" t="n"/>
      <c r="B178" s="27" t="n"/>
      <c r="C178" s="27" t="n"/>
      <c r="D178" s="26" t="n"/>
      <c r="E178" s="29" t="n"/>
      <c r="F178" s="26" t="n"/>
      <c r="G178" s="28">
        <f>IF($B178="","",IFERROR(IF($F178="노임",VLOOKUP($B178,노임단가!$A$6:$D$105,4,FALSE),IF($F178="자재",VLOOKUP($B178,자재단가!$A$6:$E$205,5,FALSE),IF($F178="기계",VLOOKUP($B178,기계경비!$A$6:$E$105,5,FALSE),""))),""))</f>
        <v/>
      </c>
      <c r="H178" s="28">
        <f>IF($F178="노임",N($G178),"")</f>
        <v/>
      </c>
      <c r="I178" s="28">
        <f>IF(OR($E178="",H178=""),"",ROUND($E178*H178,0))</f>
        <v/>
      </c>
      <c r="J178" s="28">
        <f>IF($F178="자재",N($G178),"")</f>
        <v/>
      </c>
      <c r="K178" s="28">
        <f>IF(OR($E178="",J178=""),"",ROUND($E178*J178,0))</f>
        <v/>
      </c>
      <c r="L178" s="28">
        <f>IF($F178="기계",N($G178),"")</f>
        <v/>
      </c>
      <c r="M178" s="28">
        <f>IF(OR($E178="",L178=""),"",ROUND($E178*L178,0))</f>
        <v/>
      </c>
    </row>
    <row r="179" ht="19" customHeight="1">
      <c r="A179" s="26" t="n"/>
      <c r="B179" s="27" t="n"/>
      <c r="C179" s="27" t="n"/>
      <c r="D179" s="26" t="n"/>
      <c r="E179" s="29" t="n"/>
      <c r="F179" s="26" t="n"/>
      <c r="G179" s="28">
        <f>IF($B179="","",IFERROR(IF($F179="노임",VLOOKUP($B179,노임단가!$A$6:$D$105,4,FALSE),IF($F179="자재",VLOOKUP($B179,자재단가!$A$6:$E$205,5,FALSE),IF($F179="기계",VLOOKUP($B179,기계경비!$A$6:$E$105,5,FALSE),""))),""))</f>
        <v/>
      </c>
      <c r="H179" s="28">
        <f>IF($F179="노임",N($G179),"")</f>
        <v/>
      </c>
      <c r="I179" s="28">
        <f>IF(OR($E179="",H179=""),"",ROUND($E179*H179,0))</f>
        <v/>
      </c>
      <c r="J179" s="28">
        <f>IF($F179="자재",N($G179),"")</f>
        <v/>
      </c>
      <c r="K179" s="28">
        <f>IF(OR($E179="",J179=""),"",ROUND($E179*J179,0))</f>
        <v/>
      </c>
      <c r="L179" s="28">
        <f>IF($F179="기계",N($G179),"")</f>
        <v/>
      </c>
      <c r="M179" s="28">
        <f>IF(OR($E179="",L179=""),"",ROUND($E179*L179,0))</f>
        <v/>
      </c>
    </row>
    <row r="180" ht="19" customHeight="1">
      <c r="A180" s="26" t="n"/>
      <c r="B180" s="27" t="n"/>
      <c r="C180" s="27" t="n"/>
      <c r="D180" s="26" t="n"/>
      <c r="E180" s="29" t="n"/>
      <c r="F180" s="26" t="n"/>
      <c r="G180" s="28">
        <f>IF($B180="","",IFERROR(IF($F180="노임",VLOOKUP($B180,노임단가!$A$6:$D$105,4,FALSE),IF($F180="자재",VLOOKUP($B180,자재단가!$A$6:$E$205,5,FALSE),IF($F180="기계",VLOOKUP($B180,기계경비!$A$6:$E$105,5,FALSE),""))),""))</f>
        <v/>
      </c>
      <c r="H180" s="28">
        <f>IF($F180="노임",N($G180),"")</f>
        <v/>
      </c>
      <c r="I180" s="28">
        <f>IF(OR($E180="",H180=""),"",ROUND($E180*H180,0))</f>
        <v/>
      </c>
      <c r="J180" s="28">
        <f>IF($F180="자재",N($G180),"")</f>
        <v/>
      </c>
      <c r="K180" s="28">
        <f>IF(OR($E180="",J180=""),"",ROUND($E180*J180,0))</f>
        <v/>
      </c>
      <c r="L180" s="28">
        <f>IF($F180="기계",N($G180),"")</f>
        <v/>
      </c>
      <c r="M180" s="28">
        <f>IF(OR($E180="",L180=""),"",ROUND($E180*L180,0))</f>
        <v/>
      </c>
    </row>
    <row r="181" ht="19" customHeight="1">
      <c r="A181" s="26" t="n"/>
      <c r="B181" s="27" t="n"/>
      <c r="C181" s="27" t="n"/>
      <c r="D181" s="26" t="n"/>
      <c r="E181" s="29" t="n"/>
      <c r="F181" s="26" t="n"/>
      <c r="G181" s="28">
        <f>IF($B181="","",IFERROR(IF($F181="노임",VLOOKUP($B181,노임단가!$A$6:$D$105,4,FALSE),IF($F181="자재",VLOOKUP($B181,자재단가!$A$6:$E$205,5,FALSE),IF($F181="기계",VLOOKUP($B181,기계경비!$A$6:$E$105,5,FALSE),""))),""))</f>
        <v/>
      </c>
      <c r="H181" s="28">
        <f>IF($F181="노임",N($G181),"")</f>
        <v/>
      </c>
      <c r="I181" s="28">
        <f>IF(OR($E181="",H181=""),"",ROUND($E181*H181,0))</f>
        <v/>
      </c>
      <c r="J181" s="28">
        <f>IF($F181="자재",N($G181),"")</f>
        <v/>
      </c>
      <c r="K181" s="28">
        <f>IF(OR($E181="",J181=""),"",ROUND($E181*J181,0))</f>
        <v/>
      </c>
      <c r="L181" s="28">
        <f>IF($F181="기계",N($G181),"")</f>
        <v/>
      </c>
      <c r="M181" s="28">
        <f>IF(OR($E181="",L181=""),"",ROUND($E181*L181,0))</f>
        <v/>
      </c>
    </row>
    <row r="182" ht="19" customHeight="1">
      <c r="A182" s="26" t="n"/>
      <c r="B182" s="27" t="n"/>
      <c r="C182" s="27" t="n"/>
      <c r="D182" s="26" t="n"/>
      <c r="E182" s="29" t="n"/>
      <c r="F182" s="26" t="n"/>
      <c r="G182" s="28">
        <f>IF($B182="","",IFERROR(IF($F182="노임",VLOOKUP($B182,노임단가!$A$6:$D$105,4,FALSE),IF($F182="자재",VLOOKUP($B182,자재단가!$A$6:$E$205,5,FALSE),IF($F182="기계",VLOOKUP($B182,기계경비!$A$6:$E$105,5,FALSE),""))),""))</f>
        <v/>
      </c>
      <c r="H182" s="28">
        <f>IF($F182="노임",N($G182),"")</f>
        <v/>
      </c>
      <c r="I182" s="28">
        <f>IF(OR($E182="",H182=""),"",ROUND($E182*H182,0))</f>
        <v/>
      </c>
      <c r="J182" s="28">
        <f>IF($F182="자재",N($G182),"")</f>
        <v/>
      </c>
      <c r="K182" s="28">
        <f>IF(OR($E182="",J182=""),"",ROUND($E182*J182,0))</f>
        <v/>
      </c>
      <c r="L182" s="28">
        <f>IF($F182="기계",N($G182),"")</f>
        <v/>
      </c>
      <c r="M182" s="28">
        <f>IF(OR($E182="",L182=""),"",ROUND($E182*L182,0))</f>
        <v/>
      </c>
    </row>
    <row r="183" ht="19" customHeight="1">
      <c r="A183" s="26" t="n"/>
      <c r="B183" s="27" t="n"/>
      <c r="C183" s="27" t="n"/>
      <c r="D183" s="26" t="n"/>
      <c r="E183" s="29" t="n"/>
      <c r="F183" s="26" t="n"/>
      <c r="G183" s="28">
        <f>IF($B183="","",IFERROR(IF($F183="노임",VLOOKUP($B183,노임단가!$A$6:$D$105,4,FALSE),IF($F183="자재",VLOOKUP($B183,자재단가!$A$6:$E$205,5,FALSE),IF($F183="기계",VLOOKUP($B183,기계경비!$A$6:$E$105,5,FALSE),""))),""))</f>
        <v/>
      </c>
      <c r="H183" s="28">
        <f>IF($F183="노임",N($G183),"")</f>
        <v/>
      </c>
      <c r="I183" s="28">
        <f>IF(OR($E183="",H183=""),"",ROUND($E183*H183,0))</f>
        <v/>
      </c>
      <c r="J183" s="28">
        <f>IF($F183="자재",N($G183),"")</f>
        <v/>
      </c>
      <c r="K183" s="28">
        <f>IF(OR($E183="",J183=""),"",ROUND($E183*J183,0))</f>
        <v/>
      </c>
      <c r="L183" s="28">
        <f>IF($F183="기계",N($G183),"")</f>
        <v/>
      </c>
      <c r="M183" s="28">
        <f>IF(OR($E183="",L183=""),"",ROUND($E183*L183,0))</f>
        <v/>
      </c>
    </row>
    <row r="184" ht="19" customHeight="1">
      <c r="A184" s="26" t="n"/>
      <c r="B184" s="27" t="n"/>
      <c r="C184" s="27" t="n"/>
      <c r="D184" s="26" t="n"/>
      <c r="E184" s="29" t="n"/>
      <c r="F184" s="26" t="n"/>
      <c r="G184" s="28">
        <f>IF($B184="","",IFERROR(IF($F184="노임",VLOOKUP($B184,노임단가!$A$6:$D$105,4,FALSE),IF($F184="자재",VLOOKUP($B184,자재단가!$A$6:$E$205,5,FALSE),IF($F184="기계",VLOOKUP($B184,기계경비!$A$6:$E$105,5,FALSE),""))),""))</f>
        <v/>
      </c>
      <c r="H184" s="28">
        <f>IF($F184="노임",N($G184),"")</f>
        <v/>
      </c>
      <c r="I184" s="28">
        <f>IF(OR($E184="",H184=""),"",ROUND($E184*H184,0))</f>
        <v/>
      </c>
      <c r="J184" s="28">
        <f>IF($F184="자재",N($G184),"")</f>
        <v/>
      </c>
      <c r="K184" s="28">
        <f>IF(OR($E184="",J184=""),"",ROUND($E184*J184,0))</f>
        <v/>
      </c>
      <c r="L184" s="28">
        <f>IF($F184="기계",N($G184),"")</f>
        <v/>
      </c>
      <c r="M184" s="28">
        <f>IF(OR($E184="",L184=""),"",ROUND($E184*L184,0))</f>
        <v/>
      </c>
    </row>
    <row r="185" ht="19" customHeight="1">
      <c r="A185" s="26" t="n"/>
      <c r="B185" s="27" t="n"/>
      <c r="C185" s="27" t="n"/>
      <c r="D185" s="26" t="n"/>
      <c r="E185" s="29" t="n"/>
      <c r="F185" s="26" t="n"/>
      <c r="G185" s="28">
        <f>IF($B185="","",IFERROR(IF($F185="노임",VLOOKUP($B185,노임단가!$A$6:$D$105,4,FALSE),IF($F185="자재",VLOOKUP($B185,자재단가!$A$6:$E$205,5,FALSE),IF($F185="기계",VLOOKUP($B185,기계경비!$A$6:$E$105,5,FALSE),""))),""))</f>
        <v/>
      </c>
      <c r="H185" s="28">
        <f>IF($F185="노임",N($G185),"")</f>
        <v/>
      </c>
      <c r="I185" s="28">
        <f>IF(OR($E185="",H185=""),"",ROUND($E185*H185,0))</f>
        <v/>
      </c>
      <c r="J185" s="28">
        <f>IF($F185="자재",N($G185),"")</f>
        <v/>
      </c>
      <c r="K185" s="28">
        <f>IF(OR($E185="",J185=""),"",ROUND($E185*J185,0))</f>
        <v/>
      </c>
      <c r="L185" s="28">
        <f>IF($F185="기계",N($G185),"")</f>
        <v/>
      </c>
      <c r="M185" s="28">
        <f>IF(OR($E185="",L185=""),"",ROUND($E185*L185,0))</f>
        <v/>
      </c>
    </row>
    <row r="186" ht="19" customHeight="1">
      <c r="A186" s="26" t="n"/>
      <c r="B186" s="27" t="n"/>
      <c r="C186" s="27" t="n"/>
      <c r="D186" s="26" t="n"/>
      <c r="E186" s="29" t="n"/>
      <c r="F186" s="26" t="n"/>
      <c r="G186" s="28">
        <f>IF($B186="","",IFERROR(IF($F186="노임",VLOOKUP($B186,노임단가!$A$6:$D$105,4,FALSE),IF($F186="자재",VLOOKUP($B186,자재단가!$A$6:$E$205,5,FALSE),IF($F186="기계",VLOOKUP($B186,기계경비!$A$6:$E$105,5,FALSE),""))),""))</f>
        <v/>
      </c>
      <c r="H186" s="28">
        <f>IF($F186="노임",N($G186),"")</f>
        <v/>
      </c>
      <c r="I186" s="28">
        <f>IF(OR($E186="",H186=""),"",ROUND($E186*H186,0))</f>
        <v/>
      </c>
      <c r="J186" s="28">
        <f>IF($F186="자재",N($G186),"")</f>
        <v/>
      </c>
      <c r="K186" s="28">
        <f>IF(OR($E186="",J186=""),"",ROUND($E186*J186,0))</f>
        <v/>
      </c>
      <c r="L186" s="28">
        <f>IF($F186="기계",N($G186),"")</f>
        <v/>
      </c>
      <c r="M186" s="28">
        <f>IF(OR($E186="",L186=""),"",ROUND($E186*L186,0))</f>
        <v/>
      </c>
    </row>
    <row r="187" ht="19" customHeight="1">
      <c r="A187" s="26" t="n"/>
      <c r="B187" s="27" t="n"/>
      <c r="C187" s="27" t="n"/>
      <c r="D187" s="26" t="n"/>
      <c r="E187" s="29" t="n"/>
      <c r="F187" s="26" t="n"/>
      <c r="G187" s="28">
        <f>IF($B187="","",IFERROR(IF($F187="노임",VLOOKUP($B187,노임단가!$A$6:$D$105,4,FALSE),IF($F187="자재",VLOOKUP($B187,자재단가!$A$6:$E$205,5,FALSE),IF($F187="기계",VLOOKUP($B187,기계경비!$A$6:$E$105,5,FALSE),""))),""))</f>
        <v/>
      </c>
      <c r="H187" s="28">
        <f>IF($F187="노임",N($G187),"")</f>
        <v/>
      </c>
      <c r="I187" s="28">
        <f>IF(OR($E187="",H187=""),"",ROUND($E187*H187,0))</f>
        <v/>
      </c>
      <c r="J187" s="28">
        <f>IF($F187="자재",N($G187),"")</f>
        <v/>
      </c>
      <c r="K187" s="28">
        <f>IF(OR($E187="",J187=""),"",ROUND($E187*J187,0))</f>
        <v/>
      </c>
      <c r="L187" s="28">
        <f>IF($F187="기계",N($G187),"")</f>
        <v/>
      </c>
      <c r="M187" s="28">
        <f>IF(OR($E187="",L187=""),"",ROUND($E187*L187,0))</f>
        <v/>
      </c>
    </row>
    <row r="188" ht="19" customHeight="1">
      <c r="A188" s="26" t="n"/>
      <c r="B188" s="27" t="n"/>
      <c r="C188" s="27" t="n"/>
      <c r="D188" s="26" t="n"/>
      <c r="E188" s="29" t="n"/>
      <c r="F188" s="26" t="n"/>
      <c r="G188" s="28">
        <f>IF($B188="","",IFERROR(IF($F188="노임",VLOOKUP($B188,노임단가!$A$6:$D$105,4,FALSE),IF($F188="자재",VLOOKUP($B188,자재단가!$A$6:$E$205,5,FALSE),IF($F188="기계",VLOOKUP($B188,기계경비!$A$6:$E$105,5,FALSE),""))),""))</f>
        <v/>
      </c>
      <c r="H188" s="28">
        <f>IF($F188="노임",N($G188),"")</f>
        <v/>
      </c>
      <c r="I188" s="28">
        <f>IF(OR($E188="",H188=""),"",ROUND($E188*H188,0))</f>
        <v/>
      </c>
      <c r="J188" s="28">
        <f>IF($F188="자재",N($G188),"")</f>
        <v/>
      </c>
      <c r="K188" s="28">
        <f>IF(OR($E188="",J188=""),"",ROUND($E188*J188,0))</f>
        <v/>
      </c>
      <c r="L188" s="28">
        <f>IF($F188="기계",N($G188),"")</f>
        <v/>
      </c>
      <c r="M188" s="28">
        <f>IF(OR($E188="",L188=""),"",ROUND($E188*L188,0))</f>
        <v/>
      </c>
    </row>
    <row r="189" ht="19" customHeight="1">
      <c r="A189" s="26" t="n"/>
      <c r="B189" s="27" t="n"/>
      <c r="C189" s="27" t="n"/>
      <c r="D189" s="26" t="n"/>
      <c r="E189" s="29" t="n"/>
      <c r="F189" s="26" t="n"/>
      <c r="G189" s="28">
        <f>IF($B189="","",IFERROR(IF($F189="노임",VLOOKUP($B189,노임단가!$A$6:$D$105,4,FALSE),IF($F189="자재",VLOOKUP($B189,자재단가!$A$6:$E$205,5,FALSE),IF($F189="기계",VLOOKUP($B189,기계경비!$A$6:$E$105,5,FALSE),""))),""))</f>
        <v/>
      </c>
      <c r="H189" s="28">
        <f>IF($F189="노임",N($G189),"")</f>
        <v/>
      </c>
      <c r="I189" s="28">
        <f>IF(OR($E189="",H189=""),"",ROUND($E189*H189,0))</f>
        <v/>
      </c>
      <c r="J189" s="28">
        <f>IF($F189="자재",N($G189),"")</f>
        <v/>
      </c>
      <c r="K189" s="28">
        <f>IF(OR($E189="",J189=""),"",ROUND($E189*J189,0))</f>
        <v/>
      </c>
      <c r="L189" s="28">
        <f>IF($F189="기계",N($G189),"")</f>
        <v/>
      </c>
      <c r="M189" s="28">
        <f>IF(OR($E189="",L189=""),"",ROUND($E189*L189,0))</f>
        <v/>
      </c>
    </row>
    <row r="190" ht="19" customHeight="1">
      <c r="A190" s="26" t="n"/>
      <c r="B190" s="27" t="n"/>
      <c r="C190" s="27" t="n"/>
      <c r="D190" s="26" t="n"/>
      <c r="E190" s="29" t="n"/>
      <c r="F190" s="26" t="n"/>
      <c r="G190" s="28">
        <f>IF($B190="","",IFERROR(IF($F190="노임",VLOOKUP($B190,노임단가!$A$6:$D$105,4,FALSE),IF($F190="자재",VLOOKUP($B190,자재단가!$A$6:$E$205,5,FALSE),IF($F190="기계",VLOOKUP($B190,기계경비!$A$6:$E$105,5,FALSE),""))),""))</f>
        <v/>
      </c>
      <c r="H190" s="28">
        <f>IF($F190="노임",N($G190),"")</f>
        <v/>
      </c>
      <c r="I190" s="28">
        <f>IF(OR($E190="",H190=""),"",ROUND($E190*H190,0))</f>
        <v/>
      </c>
      <c r="J190" s="28">
        <f>IF($F190="자재",N($G190),"")</f>
        <v/>
      </c>
      <c r="K190" s="28">
        <f>IF(OR($E190="",J190=""),"",ROUND($E190*J190,0))</f>
        <v/>
      </c>
      <c r="L190" s="28">
        <f>IF($F190="기계",N($G190),"")</f>
        <v/>
      </c>
      <c r="M190" s="28">
        <f>IF(OR($E190="",L190=""),"",ROUND($E190*L190,0))</f>
        <v/>
      </c>
    </row>
    <row r="191" ht="19" customHeight="1">
      <c r="A191" s="26" t="n"/>
      <c r="B191" s="27" t="n"/>
      <c r="C191" s="27" t="n"/>
      <c r="D191" s="26" t="n"/>
      <c r="E191" s="29" t="n"/>
      <c r="F191" s="26" t="n"/>
      <c r="G191" s="28">
        <f>IF($B191="","",IFERROR(IF($F191="노임",VLOOKUP($B191,노임단가!$A$6:$D$105,4,FALSE),IF($F191="자재",VLOOKUP($B191,자재단가!$A$6:$E$205,5,FALSE),IF($F191="기계",VLOOKUP($B191,기계경비!$A$6:$E$105,5,FALSE),""))),""))</f>
        <v/>
      </c>
      <c r="H191" s="28">
        <f>IF($F191="노임",N($G191),"")</f>
        <v/>
      </c>
      <c r="I191" s="28">
        <f>IF(OR($E191="",H191=""),"",ROUND($E191*H191,0))</f>
        <v/>
      </c>
      <c r="J191" s="28">
        <f>IF($F191="자재",N($G191),"")</f>
        <v/>
      </c>
      <c r="K191" s="28">
        <f>IF(OR($E191="",J191=""),"",ROUND($E191*J191,0))</f>
        <v/>
      </c>
      <c r="L191" s="28">
        <f>IF($F191="기계",N($G191),"")</f>
        <v/>
      </c>
      <c r="M191" s="28">
        <f>IF(OR($E191="",L191=""),"",ROUND($E191*L191,0))</f>
        <v/>
      </c>
    </row>
    <row r="192" ht="19" customHeight="1">
      <c r="A192" s="26" t="n"/>
      <c r="B192" s="27" t="n"/>
      <c r="C192" s="27" t="n"/>
      <c r="D192" s="26" t="n"/>
      <c r="E192" s="29" t="n"/>
      <c r="F192" s="26" t="n"/>
      <c r="G192" s="28">
        <f>IF($B192="","",IFERROR(IF($F192="노임",VLOOKUP($B192,노임단가!$A$6:$D$105,4,FALSE),IF($F192="자재",VLOOKUP($B192,자재단가!$A$6:$E$205,5,FALSE),IF($F192="기계",VLOOKUP($B192,기계경비!$A$6:$E$105,5,FALSE),""))),""))</f>
        <v/>
      </c>
      <c r="H192" s="28">
        <f>IF($F192="노임",N($G192),"")</f>
        <v/>
      </c>
      <c r="I192" s="28">
        <f>IF(OR($E192="",H192=""),"",ROUND($E192*H192,0))</f>
        <v/>
      </c>
      <c r="J192" s="28">
        <f>IF($F192="자재",N($G192),"")</f>
        <v/>
      </c>
      <c r="K192" s="28">
        <f>IF(OR($E192="",J192=""),"",ROUND($E192*J192,0))</f>
        <v/>
      </c>
      <c r="L192" s="28">
        <f>IF($F192="기계",N($G192),"")</f>
        <v/>
      </c>
      <c r="M192" s="28">
        <f>IF(OR($E192="",L192=""),"",ROUND($E192*L192,0))</f>
        <v/>
      </c>
    </row>
    <row r="193" ht="19" customHeight="1">
      <c r="A193" s="26" t="n"/>
      <c r="B193" s="27" t="n"/>
      <c r="C193" s="27" t="n"/>
      <c r="D193" s="26" t="n"/>
      <c r="E193" s="29" t="n"/>
      <c r="F193" s="26" t="n"/>
      <c r="G193" s="28">
        <f>IF($B193="","",IFERROR(IF($F193="노임",VLOOKUP($B193,노임단가!$A$6:$D$105,4,FALSE),IF($F193="자재",VLOOKUP($B193,자재단가!$A$6:$E$205,5,FALSE),IF($F193="기계",VLOOKUP($B193,기계경비!$A$6:$E$105,5,FALSE),""))),""))</f>
        <v/>
      </c>
      <c r="H193" s="28">
        <f>IF($F193="노임",N($G193),"")</f>
        <v/>
      </c>
      <c r="I193" s="28">
        <f>IF(OR($E193="",H193=""),"",ROUND($E193*H193,0))</f>
        <v/>
      </c>
      <c r="J193" s="28">
        <f>IF($F193="자재",N($G193),"")</f>
        <v/>
      </c>
      <c r="K193" s="28">
        <f>IF(OR($E193="",J193=""),"",ROUND($E193*J193,0))</f>
        <v/>
      </c>
      <c r="L193" s="28">
        <f>IF($F193="기계",N($G193),"")</f>
        <v/>
      </c>
      <c r="M193" s="28">
        <f>IF(OR($E193="",L193=""),"",ROUND($E193*L193,0))</f>
        <v/>
      </c>
    </row>
    <row r="194" ht="19" customHeight="1">
      <c r="A194" s="26" t="n"/>
      <c r="B194" s="27" t="n"/>
      <c r="C194" s="27" t="n"/>
      <c r="D194" s="26" t="n"/>
      <c r="E194" s="29" t="n"/>
      <c r="F194" s="26" t="n"/>
      <c r="G194" s="28">
        <f>IF($B194="","",IFERROR(IF($F194="노임",VLOOKUP($B194,노임단가!$A$6:$D$105,4,FALSE),IF($F194="자재",VLOOKUP($B194,자재단가!$A$6:$E$205,5,FALSE),IF($F194="기계",VLOOKUP($B194,기계경비!$A$6:$E$105,5,FALSE),""))),""))</f>
        <v/>
      </c>
      <c r="H194" s="28">
        <f>IF($F194="노임",N($G194),"")</f>
        <v/>
      </c>
      <c r="I194" s="28">
        <f>IF(OR($E194="",H194=""),"",ROUND($E194*H194,0))</f>
        <v/>
      </c>
      <c r="J194" s="28">
        <f>IF($F194="자재",N($G194),"")</f>
        <v/>
      </c>
      <c r="K194" s="28">
        <f>IF(OR($E194="",J194=""),"",ROUND($E194*J194,0))</f>
        <v/>
      </c>
      <c r="L194" s="28">
        <f>IF($F194="기계",N($G194),"")</f>
        <v/>
      </c>
      <c r="M194" s="28">
        <f>IF(OR($E194="",L194=""),"",ROUND($E194*L194,0))</f>
        <v/>
      </c>
    </row>
    <row r="195" ht="19" customHeight="1">
      <c r="A195" s="26" t="n"/>
      <c r="B195" s="27" t="n"/>
      <c r="C195" s="27" t="n"/>
      <c r="D195" s="26" t="n"/>
      <c r="E195" s="29" t="n"/>
      <c r="F195" s="26" t="n"/>
      <c r="G195" s="28">
        <f>IF($B195="","",IFERROR(IF($F195="노임",VLOOKUP($B195,노임단가!$A$6:$D$105,4,FALSE),IF($F195="자재",VLOOKUP($B195,자재단가!$A$6:$E$205,5,FALSE),IF($F195="기계",VLOOKUP($B195,기계경비!$A$6:$E$105,5,FALSE),""))),""))</f>
        <v/>
      </c>
      <c r="H195" s="28">
        <f>IF($F195="노임",N($G195),"")</f>
        <v/>
      </c>
      <c r="I195" s="28">
        <f>IF(OR($E195="",H195=""),"",ROUND($E195*H195,0))</f>
        <v/>
      </c>
      <c r="J195" s="28">
        <f>IF($F195="자재",N($G195),"")</f>
        <v/>
      </c>
      <c r="K195" s="28">
        <f>IF(OR($E195="",J195=""),"",ROUND($E195*J195,0))</f>
        <v/>
      </c>
      <c r="L195" s="28">
        <f>IF($F195="기계",N($G195),"")</f>
        <v/>
      </c>
      <c r="M195" s="28">
        <f>IF(OR($E195="",L195=""),"",ROUND($E195*L195,0))</f>
        <v/>
      </c>
    </row>
    <row r="196" ht="19" customHeight="1">
      <c r="A196" s="26" t="n"/>
      <c r="B196" s="27" t="n"/>
      <c r="C196" s="27" t="n"/>
      <c r="D196" s="26" t="n"/>
      <c r="E196" s="29" t="n"/>
      <c r="F196" s="26" t="n"/>
      <c r="G196" s="28">
        <f>IF($B196="","",IFERROR(IF($F196="노임",VLOOKUP($B196,노임단가!$A$6:$D$105,4,FALSE),IF($F196="자재",VLOOKUP($B196,자재단가!$A$6:$E$205,5,FALSE),IF($F196="기계",VLOOKUP($B196,기계경비!$A$6:$E$105,5,FALSE),""))),""))</f>
        <v/>
      </c>
      <c r="H196" s="28">
        <f>IF($F196="노임",N($G196),"")</f>
        <v/>
      </c>
      <c r="I196" s="28">
        <f>IF(OR($E196="",H196=""),"",ROUND($E196*H196,0))</f>
        <v/>
      </c>
      <c r="J196" s="28">
        <f>IF($F196="자재",N($G196),"")</f>
        <v/>
      </c>
      <c r="K196" s="28">
        <f>IF(OR($E196="",J196=""),"",ROUND($E196*J196,0))</f>
        <v/>
      </c>
      <c r="L196" s="28">
        <f>IF($F196="기계",N($G196),"")</f>
        <v/>
      </c>
      <c r="M196" s="28">
        <f>IF(OR($E196="",L196=""),"",ROUND($E196*L196,0))</f>
        <v/>
      </c>
    </row>
    <row r="197" ht="19" customHeight="1">
      <c r="A197" s="26" t="n"/>
      <c r="B197" s="27" t="n"/>
      <c r="C197" s="27" t="n"/>
      <c r="D197" s="26" t="n"/>
      <c r="E197" s="29" t="n"/>
      <c r="F197" s="26" t="n"/>
      <c r="G197" s="28">
        <f>IF($B197="","",IFERROR(IF($F197="노임",VLOOKUP($B197,노임단가!$A$6:$D$105,4,FALSE),IF($F197="자재",VLOOKUP($B197,자재단가!$A$6:$E$205,5,FALSE),IF($F197="기계",VLOOKUP($B197,기계경비!$A$6:$E$105,5,FALSE),""))),""))</f>
        <v/>
      </c>
      <c r="H197" s="28">
        <f>IF($F197="노임",N($G197),"")</f>
        <v/>
      </c>
      <c r="I197" s="28">
        <f>IF(OR($E197="",H197=""),"",ROUND($E197*H197,0))</f>
        <v/>
      </c>
      <c r="J197" s="28">
        <f>IF($F197="자재",N($G197),"")</f>
        <v/>
      </c>
      <c r="K197" s="28">
        <f>IF(OR($E197="",J197=""),"",ROUND($E197*J197,0))</f>
        <v/>
      </c>
      <c r="L197" s="28">
        <f>IF($F197="기계",N($G197),"")</f>
        <v/>
      </c>
      <c r="M197" s="28">
        <f>IF(OR($E197="",L197=""),"",ROUND($E197*L197,0))</f>
        <v/>
      </c>
    </row>
    <row r="198" ht="19" customHeight="1">
      <c r="A198" s="26" t="n"/>
      <c r="B198" s="27" t="n"/>
      <c r="C198" s="27" t="n"/>
      <c r="D198" s="26" t="n"/>
      <c r="E198" s="29" t="n"/>
      <c r="F198" s="26" t="n"/>
      <c r="G198" s="28">
        <f>IF($B198="","",IFERROR(IF($F198="노임",VLOOKUP($B198,노임단가!$A$6:$D$105,4,FALSE),IF($F198="자재",VLOOKUP($B198,자재단가!$A$6:$E$205,5,FALSE),IF($F198="기계",VLOOKUP($B198,기계경비!$A$6:$E$105,5,FALSE),""))),""))</f>
        <v/>
      </c>
      <c r="H198" s="28">
        <f>IF($F198="노임",N($G198),"")</f>
        <v/>
      </c>
      <c r="I198" s="28">
        <f>IF(OR($E198="",H198=""),"",ROUND($E198*H198,0))</f>
        <v/>
      </c>
      <c r="J198" s="28">
        <f>IF($F198="자재",N($G198),"")</f>
        <v/>
      </c>
      <c r="K198" s="28">
        <f>IF(OR($E198="",J198=""),"",ROUND($E198*J198,0))</f>
        <v/>
      </c>
      <c r="L198" s="28">
        <f>IF($F198="기계",N($G198),"")</f>
        <v/>
      </c>
      <c r="M198" s="28">
        <f>IF(OR($E198="",L198=""),"",ROUND($E198*L198,0))</f>
        <v/>
      </c>
    </row>
    <row r="199" ht="19" customHeight="1">
      <c r="A199" s="26" t="n"/>
      <c r="B199" s="27" t="n"/>
      <c r="C199" s="27" t="n"/>
      <c r="D199" s="26" t="n"/>
      <c r="E199" s="29" t="n"/>
      <c r="F199" s="26" t="n"/>
      <c r="G199" s="28">
        <f>IF($B199="","",IFERROR(IF($F199="노임",VLOOKUP($B199,노임단가!$A$6:$D$105,4,FALSE),IF($F199="자재",VLOOKUP($B199,자재단가!$A$6:$E$205,5,FALSE),IF($F199="기계",VLOOKUP($B199,기계경비!$A$6:$E$105,5,FALSE),""))),""))</f>
        <v/>
      </c>
      <c r="H199" s="28">
        <f>IF($F199="노임",N($G199),"")</f>
        <v/>
      </c>
      <c r="I199" s="28">
        <f>IF(OR($E199="",H199=""),"",ROUND($E199*H199,0))</f>
        <v/>
      </c>
      <c r="J199" s="28">
        <f>IF($F199="자재",N($G199),"")</f>
        <v/>
      </c>
      <c r="K199" s="28">
        <f>IF(OR($E199="",J199=""),"",ROUND($E199*J199,0))</f>
        <v/>
      </c>
      <c r="L199" s="28">
        <f>IF($F199="기계",N($G199),"")</f>
        <v/>
      </c>
      <c r="M199" s="28">
        <f>IF(OR($E199="",L199=""),"",ROUND($E199*L199,0))</f>
        <v/>
      </c>
    </row>
    <row r="200" ht="19" customHeight="1">
      <c r="A200" s="26" t="n"/>
      <c r="B200" s="27" t="n"/>
      <c r="C200" s="27" t="n"/>
      <c r="D200" s="26" t="n"/>
      <c r="E200" s="29" t="n"/>
      <c r="F200" s="26" t="n"/>
      <c r="G200" s="28">
        <f>IF($B200="","",IFERROR(IF($F200="노임",VLOOKUP($B200,노임단가!$A$6:$D$105,4,FALSE),IF($F200="자재",VLOOKUP($B200,자재단가!$A$6:$E$205,5,FALSE),IF($F200="기계",VLOOKUP($B200,기계경비!$A$6:$E$105,5,FALSE),""))),""))</f>
        <v/>
      </c>
      <c r="H200" s="28">
        <f>IF($F200="노임",N($G200),"")</f>
        <v/>
      </c>
      <c r="I200" s="28">
        <f>IF(OR($E200="",H200=""),"",ROUND($E200*H200,0))</f>
        <v/>
      </c>
      <c r="J200" s="28">
        <f>IF($F200="자재",N($G200),"")</f>
        <v/>
      </c>
      <c r="K200" s="28">
        <f>IF(OR($E200="",J200=""),"",ROUND($E200*J200,0))</f>
        <v/>
      </c>
      <c r="L200" s="28">
        <f>IF($F200="기계",N($G200),"")</f>
        <v/>
      </c>
      <c r="M200" s="28">
        <f>IF(OR($E200="",L200=""),"",ROUND($E200*L200,0))</f>
        <v/>
      </c>
    </row>
    <row r="201" ht="19" customHeight="1">
      <c r="A201" s="26" t="n"/>
      <c r="B201" s="27" t="n"/>
      <c r="C201" s="27" t="n"/>
      <c r="D201" s="26" t="n"/>
      <c r="E201" s="29" t="n"/>
      <c r="F201" s="26" t="n"/>
      <c r="G201" s="28">
        <f>IF($B201="","",IFERROR(IF($F201="노임",VLOOKUP($B201,노임단가!$A$6:$D$105,4,FALSE),IF($F201="자재",VLOOKUP($B201,자재단가!$A$6:$E$205,5,FALSE),IF($F201="기계",VLOOKUP($B201,기계경비!$A$6:$E$105,5,FALSE),""))),""))</f>
        <v/>
      </c>
      <c r="H201" s="28">
        <f>IF($F201="노임",N($G201),"")</f>
        <v/>
      </c>
      <c r="I201" s="28">
        <f>IF(OR($E201="",H201=""),"",ROUND($E201*H201,0))</f>
        <v/>
      </c>
      <c r="J201" s="28">
        <f>IF($F201="자재",N($G201),"")</f>
        <v/>
      </c>
      <c r="K201" s="28">
        <f>IF(OR($E201="",J201=""),"",ROUND($E201*J201,0))</f>
        <v/>
      </c>
      <c r="L201" s="28">
        <f>IF($F201="기계",N($G201),"")</f>
        <v/>
      </c>
      <c r="M201" s="28">
        <f>IF(OR($E201="",L201=""),"",ROUND($E201*L201,0))</f>
        <v/>
      </c>
    </row>
    <row r="202" ht="19" customHeight="1">
      <c r="A202" s="26" t="n"/>
      <c r="B202" s="27" t="n"/>
      <c r="C202" s="27" t="n"/>
      <c r="D202" s="26" t="n"/>
      <c r="E202" s="29" t="n"/>
      <c r="F202" s="26" t="n"/>
      <c r="G202" s="28">
        <f>IF($B202="","",IFERROR(IF($F202="노임",VLOOKUP($B202,노임단가!$A$6:$D$105,4,FALSE),IF($F202="자재",VLOOKUP($B202,자재단가!$A$6:$E$205,5,FALSE),IF($F202="기계",VLOOKUP($B202,기계경비!$A$6:$E$105,5,FALSE),""))),""))</f>
        <v/>
      </c>
      <c r="H202" s="28">
        <f>IF($F202="노임",N($G202),"")</f>
        <v/>
      </c>
      <c r="I202" s="28">
        <f>IF(OR($E202="",H202=""),"",ROUND($E202*H202,0))</f>
        <v/>
      </c>
      <c r="J202" s="28">
        <f>IF($F202="자재",N($G202),"")</f>
        <v/>
      </c>
      <c r="K202" s="28">
        <f>IF(OR($E202="",J202=""),"",ROUND($E202*J202,0))</f>
        <v/>
      </c>
      <c r="L202" s="28">
        <f>IF($F202="기계",N($G202),"")</f>
        <v/>
      </c>
      <c r="M202" s="28">
        <f>IF(OR($E202="",L202=""),"",ROUND($E202*L202,0))</f>
        <v/>
      </c>
    </row>
    <row r="203" ht="19" customHeight="1">
      <c r="A203" s="26" t="n"/>
      <c r="B203" s="27" t="n"/>
      <c r="C203" s="27" t="n"/>
      <c r="D203" s="26" t="n"/>
      <c r="E203" s="29" t="n"/>
      <c r="F203" s="26" t="n"/>
      <c r="G203" s="28">
        <f>IF($B203="","",IFERROR(IF($F203="노임",VLOOKUP($B203,노임단가!$A$6:$D$105,4,FALSE),IF($F203="자재",VLOOKUP($B203,자재단가!$A$6:$E$205,5,FALSE),IF($F203="기계",VLOOKUP($B203,기계경비!$A$6:$E$105,5,FALSE),""))),""))</f>
        <v/>
      </c>
      <c r="H203" s="28">
        <f>IF($F203="노임",N($G203),"")</f>
        <v/>
      </c>
      <c r="I203" s="28">
        <f>IF(OR($E203="",H203=""),"",ROUND($E203*H203,0))</f>
        <v/>
      </c>
      <c r="J203" s="28">
        <f>IF($F203="자재",N($G203),"")</f>
        <v/>
      </c>
      <c r="K203" s="28">
        <f>IF(OR($E203="",J203=""),"",ROUND($E203*J203,0))</f>
        <v/>
      </c>
      <c r="L203" s="28">
        <f>IF($F203="기계",N($G203),"")</f>
        <v/>
      </c>
      <c r="M203" s="28">
        <f>IF(OR($E203="",L203=""),"",ROUND($E203*L203,0))</f>
        <v/>
      </c>
    </row>
    <row r="204" ht="19" customHeight="1">
      <c r="A204" s="26" t="n"/>
      <c r="B204" s="27" t="n"/>
      <c r="C204" s="27" t="n"/>
      <c r="D204" s="26" t="n"/>
      <c r="E204" s="29" t="n"/>
      <c r="F204" s="26" t="n"/>
      <c r="G204" s="28">
        <f>IF($B204="","",IFERROR(IF($F204="노임",VLOOKUP($B204,노임단가!$A$6:$D$105,4,FALSE),IF($F204="자재",VLOOKUP($B204,자재단가!$A$6:$E$205,5,FALSE),IF($F204="기계",VLOOKUP($B204,기계경비!$A$6:$E$105,5,FALSE),""))),""))</f>
        <v/>
      </c>
      <c r="H204" s="28">
        <f>IF($F204="노임",N($G204),"")</f>
        <v/>
      </c>
      <c r="I204" s="28">
        <f>IF(OR($E204="",H204=""),"",ROUND($E204*H204,0))</f>
        <v/>
      </c>
      <c r="J204" s="28">
        <f>IF($F204="자재",N($G204),"")</f>
        <v/>
      </c>
      <c r="K204" s="28">
        <f>IF(OR($E204="",J204=""),"",ROUND($E204*J204,0))</f>
        <v/>
      </c>
      <c r="L204" s="28">
        <f>IF($F204="기계",N($G204),"")</f>
        <v/>
      </c>
      <c r="M204" s="28">
        <f>IF(OR($E204="",L204=""),"",ROUND($E204*L204,0))</f>
        <v/>
      </c>
    </row>
    <row r="205" ht="19" customHeight="1">
      <c r="A205" s="26" t="n"/>
      <c r="B205" s="27" t="n"/>
      <c r="C205" s="27" t="n"/>
      <c r="D205" s="26" t="n"/>
      <c r="E205" s="29" t="n"/>
      <c r="F205" s="26" t="n"/>
      <c r="G205" s="28">
        <f>IF($B205="","",IFERROR(IF($F205="노임",VLOOKUP($B205,노임단가!$A$6:$D$105,4,FALSE),IF($F205="자재",VLOOKUP($B205,자재단가!$A$6:$E$205,5,FALSE),IF($F205="기계",VLOOKUP($B205,기계경비!$A$6:$E$105,5,FALSE),""))),""))</f>
        <v/>
      </c>
      <c r="H205" s="28">
        <f>IF($F205="노임",N($G205),"")</f>
        <v/>
      </c>
      <c r="I205" s="28">
        <f>IF(OR($E205="",H205=""),"",ROUND($E205*H205,0))</f>
        <v/>
      </c>
      <c r="J205" s="28">
        <f>IF($F205="자재",N($G205),"")</f>
        <v/>
      </c>
      <c r="K205" s="28">
        <f>IF(OR($E205="",J205=""),"",ROUND($E205*J205,0))</f>
        <v/>
      </c>
      <c r="L205" s="28">
        <f>IF($F205="기계",N($G205),"")</f>
        <v/>
      </c>
      <c r="M205" s="28">
        <f>IF(OR($E205="",L205=""),"",ROUND($E205*L205,0))</f>
        <v/>
      </c>
    </row>
    <row r="206" ht="19" customHeight="1">
      <c r="A206" s="26" t="n"/>
      <c r="B206" s="27" t="n"/>
      <c r="C206" s="27" t="n"/>
      <c r="D206" s="26" t="n"/>
      <c r="E206" s="29" t="n"/>
      <c r="F206" s="26" t="n"/>
      <c r="G206" s="28">
        <f>IF($B206="","",IFERROR(IF($F206="노임",VLOOKUP($B206,노임단가!$A$6:$D$105,4,FALSE),IF($F206="자재",VLOOKUP($B206,자재단가!$A$6:$E$205,5,FALSE),IF($F206="기계",VLOOKUP($B206,기계경비!$A$6:$E$105,5,FALSE),""))),""))</f>
        <v/>
      </c>
      <c r="H206" s="28">
        <f>IF($F206="노임",N($G206),"")</f>
        <v/>
      </c>
      <c r="I206" s="28">
        <f>IF(OR($E206="",H206=""),"",ROUND($E206*H206,0))</f>
        <v/>
      </c>
      <c r="J206" s="28">
        <f>IF($F206="자재",N($G206),"")</f>
        <v/>
      </c>
      <c r="K206" s="28">
        <f>IF(OR($E206="",J206=""),"",ROUND($E206*J206,0))</f>
        <v/>
      </c>
      <c r="L206" s="28">
        <f>IF($F206="기계",N($G206),"")</f>
        <v/>
      </c>
      <c r="M206" s="28">
        <f>IF(OR($E206="",L206=""),"",ROUND($E206*L206,0))</f>
        <v/>
      </c>
    </row>
    <row r="207" ht="19" customHeight="1">
      <c r="A207" s="26" t="n"/>
      <c r="B207" s="27" t="n"/>
      <c r="C207" s="27" t="n"/>
      <c r="D207" s="26" t="n"/>
      <c r="E207" s="29" t="n"/>
      <c r="F207" s="26" t="n"/>
      <c r="G207" s="28">
        <f>IF($B207="","",IFERROR(IF($F207="노임",VLOOKUP($B207,노임단가!$A$6:$D$105,4,FALSE),IF($F207="자재",VLOOKUP($B207,자재단가!$A$6:$E$205,5,FALSE),IF($F207="기계",VLOOKUP($B207,기계경비!$A$6:$E$105,5,FALSE),""))),""))</f>
        <v/>
      </c>
      <c r="H207" s="28">
        <f>IF($F207="노임",N($G207),"")</f>
        <v/>
      </c>
      <c r="I207" s="28">
        <f>IF(OR($E207="",H207=""),"",ROUND($E207*H207,0))</f>
        <v/>
      </c>
      <c r="J207" s="28">
        <f>IF($F207="자재",N($G207),"")</f>
        <v/>
      </c>
      <c r="K207" s="28">
        <f>IF(OR($E207="",J207=""),"",ROUND($E207*J207,0))</f>
        <v/>
      </c>
      <c r="L207" s="28">
        <f>IF($F207="기계",N($G207),"")</f>
        <v/>
      </c>
      <c r="M207" s="28">
        <f>IF(OR($E207="",L207=""),"",ROUND($E207*L207,0))</f>
        <v/>
      </c>
    </row>
    <row r="208" ht="19" customHeight="1">
      <c r="A208" s="26" t="n"/>
      <c r="B208" s="27" t="n"/>
      <c r="C208" s="27" t="n"/>
      <c r="D208" s="26" t="n"/>
      <c r="E208" s="29" t="n"/>
      <c r="F208" s="26" t="n"/>
      <c r="G208" s="28">
        <f>IF($B208="","",IFERROR(IF($F208="노임",VLOOKUP($B208,노임단가!$A$6:$D$105,4,FALSE),IF($F208="자재",VLOOKUP($B208,자재단가!$A$6:$E$205,5,FALSE),IF($F208="기계",VLOOKUP($B208,기계경비!$A$6:$E$105,5,FALSE),""))),""))</f>
        <v/>
      </c>
      <c r="H208" s="28">
        <f>IF($F208="노임",N($G208),"")</f>
        <v/>
      </c>
      <c r="I208" s="28">
        <f>IF(OR($E208="",H208=""),"",ROUND($E208*H208,0))</f>
        <v/>
      </c>
      <c r="J208" s="28">
        <f>IF($F208="자재",N($G208),"")</f>
        <v/>
      </c>
      <c r="K208" s="28">
        <f>IF(OR($E208="",J208=""),"",ROUND($E208*J208,0))</f>
        <v/>
      </c>
      <c r="L208" s="28">
        <f>IF($F208="기계",N($G208),"")</f>
        <v/>
      </c>
      <c r="M208" s="28">
        <f>IF(OR($E208="",L208=""),"",ROUND($E208*L208,0))</f>
        <v/>
      </c>
    </row>
    <row r="209" ht="19" customHeight="1">
      <c r="A209" s="26" t="n"/>
      <c r="B209" s="27" t="n"/>
      <c r="C209" s="27" t="n"/>
      <c r="D209" s="26" t="n"/>
      <c r="E209" s="29" t="n"/>
      <c r="F209" s="26" t="n"/>
      <c r="G209" s="28">
        <f>IF($B209="","",IFERROR(IF($F209="노임",VLOOKUP($B209,노임단가!$A$6:$D$105,4,FALSE),IF($F209="자재",VLOOKUP($B209,자재단가!$A$6:$E$205,5,FALSE),IF($F209="기계",VLOOKUP($B209,기계경비!$A$6:$E$105,5,FALSE),""))),""))</f>
        <v/>
      </c>
      <c r="H209" s="28">
        <f>IF($F209="노임",N($G209),"")</f>
        <v/>
      </c>
      <c r="I209" s="28">
        <f>IF(OR($E209="",H209=""),"",ROUND($E209*H209,0))</f>
        <v/>
      </c>
      <c r="J209" s="28">
        <f>IF($F209="자재",N($G209),"")</f>
        <v/>
      </c>
      <c r="K209" s="28">
        <f>IF(OR($E209="",J209=""),"",ROUND($E209*J209,0))</f>
        <v/>
      </c>
      <c r="L209" s="28">
        <f>IF($F209="기계",N($G209),"")</f>
        <v/>
      </c>
      <c r="M209" s="28">
        <f>IF(OR($E209="",L209=""),"",ROUND($E209*L209,0))</f>
        <v/>
      </c>
    </row>
    <row r="210" ht="19" customHeight="1">
      <c r="A210" s="26" t="n"/>
      <c r="B210" s="27" t="n"/>
      <c r="C210" s="27" t="n"/>
      <c r="D210" s="26" t="n"/>
      <c r="E210" s="29" t="n"/>
      <c r="F210" s="26" t="n"/>
      <c r="G210" s="28">
        <f>IF($B210="","",IFERROR(IF($F210="노임",VLOOKUP($B210,노임단가!$A$6:$D$105,4,FALSE),IF($F210="자재",VLOOKUP($B210,자재단가!$A$6:$E$205,5,FALSE),IF($F210="기계",VLOOKUP($B210,기계경비!$A$6:$E$105,5,FALSE),""))),""))</f>
        <v/>
      </c>
      <c r="H210" s="28">
        <f>IF($F210="노임",N($G210),"")</f>
        <v/>
      </c>
      <c r="I210" s="28">
        <f>IF(OR($E210="",H210=""),"",ROUND($E210*H210,0))</f>
        <v/>
      </c>
      <c r="J210" s="28">
        <f>IF($F210="자재",N($G210),"")</f>
        <v/>
      </c>
      <c r="K210" s="28">
        <f>IF(OR($E210="",J210=""),"",ROUND($E210*J210,0))</f>
        <v/>
      </c>
      <c r="L210" s="28">
        <f>IF($F210="기계",N($G210),"")</f>
        <v/>
      </c>
      <c r="M210" s="28">
        <f>IF(OR($E210="",L210=""),"",ROUND($E210*L210,0))</f>
        <v/>
      </c>
    </row>
    <row r="211" ht="19" customHeight="1">
      <c r="A211" s="26" t="n"/>
      <c r="B211" s="27" t="n"/>
      <c r="C211" s="27" t="n"/>
      <c r="D211" s="26" t="n"/>
      <c r="E211" s="29" t="n"/>
      <c r="F211" s="26" t="n"/>
      <c r="G211" s="28">
        <f>IF($B211="","",IFERROR(IF($F211="노임",VLOOKUP($B211,노임단가!$A$6:$D$105,4,FALSE),IF($F211="자재",VLOOKUP($B211,자재단가!$A$6:$E$205,5,FALSE),IF($F211="기계",VLOOKUP($B211,기계경비!$A$6:$E$105,5,FALSE),""))),""))</f>
        <v/>
      </c>
      <c r="H211" s="28">
        <f>IF($F211="노임",N($G211),"")</f>
        <v/>
      </c>
      <c r="I211" s="28">
        <f>IF(OR($E211="",H211=""),"",ROUND($E211*H211,0))</f>
        <v/>
      </c>
      <c r="J211" s="28">
        <f>IF($F211="자재",N($G211),"")</f>
        <v/>
      </c>
      <c r="K211" s="28">
        <f>IF(OR($E211="",J211=""),"",ROUND($E211*J211,0))</f>
        <v/>
      </c>
      <c r="L211" s="28">
        <f>IF($F211="기계",N($G211),"")</f>
        <v/>
      </c>
      <c r="M211" s="28">
        <f>IF(OR($E211="",L211=""),"",ROUND($E211*L211,0))</f>
        <v/>
      </c>
    </row>
    <row r="212" ht="19" customHeight="1">
      <c r="A212" s="26" t="n"/>
      <c r="B212" s="27" t="n"/>
      <c r="C212" s="27" t="n"/>
      <c r="D212" s="26" t="n"/>
      <c r="E212" s="29" t="n"/>
      <c r="F212" s="26" t="n"/>
      <c r="G212" s="28">
        <f>IF($B212="","",IFERROR(IF($F212="노임",VLOOKUP($B212,노임단가!$A$6:$D$105,4,FALSE),IF($F212="자재",VLOOKUP($B212,자재단가!$A$6:$E$205,5,FALSE),IF($F212="기계",VLOOKUP($B212,기계경비!$A$6:$E$105,5,FALSE),""))),""))</f>
        <v/>
      </c>
      <c r="H212" s="28">
        <f>IF($F212="노임",N($G212),"")</f>
        <v/>
      </c>
      <c r="I212" s="28">
        <f>IF(OR($E212="",H212=""),"",ROUND($E212*H212,0))</f>
        <v/>
      </c>
      <c r="J212" s="28">
        <f>IF($F212="자재",N($G212),"")</f>
        <v/>
      </c>
      <c r="K212" s="28">
        <f>IF(OR($E212="",J212=""),"",ROUND($E212*J212,0))</f>
        <v/>
      </c>
      <c r="L212" s="28">
        <f>IF($F212="기계",N($G212),"")</f>
        <v/>
      </c>
      <c r="M212" s="28">
        <f>IF(OR($E212="",L212=""),"",ROUND($E212*L212,0))</f>
        <v/>
      </c>
    </row>
    <row r="213" ht="19" customHeight="1">
      <c r="A213" s="26" t="n"/>
      <c r="B213" s="27" t="n"/>
      <c r="C213" s="27" t="n"/>
      <c r="D213" s="26" t="n"/>
      <c r="E213" s="29" t="n"/>
      <c r="F213" s="26" t="n"/>
      <c r="G213" s="28">
        <f>IF($B213="","",IFERROR(IF($F213="노임",VLOOKUP($B213,노임단가!$A$6:$D$105,4,FALSE),IF($F213="자재",VLOOKUP($B213,자재단가!$A$6:$E$205,5,FALSE),IF($F213="기계",VLOOKUP($B213,기계경비!$A$6:$E$105,5,FALSE),""))),""))</f>
        <v/>
      </c>
      <c r="H213" s="28">
        <f>IF($F213="노임",N($G213),"")</f>
        <v/>
      </c>
      <c r="I213" s="28">
        <f>IF(OR($E213="",H213=""),"",ROUND($E213*H213,0))</f>
        <v/>
      </c>
      <c r="J213" s="28">
        <f>IF($F213="자재",N($G213),"")</f>
        <v/>
      </c>
      <c r="K213" s="28">
        <f>IF(OR($E213="",J213=""),"",ROUND($E213*J213,0))</f>
        <v/>
      </c>
      <c r="L213" s="28">
        <f>IF($F213="기계",N($G213),"")</f>
        <v/>
      </c>
      <c r="M213" s="28">
        <f>IF(OR($E213="",L213=""),"",ROUND($E213*L213,0))</f>
        <v/>
      </c>
    </row>
    <row r="214" ht="19" customHeight="1">
      <c r="A214" s="26" t="n"/>
      <c r="B214" s="27" t="n"/>
      <c r="C214" s="27" t="n"/>
      <c r="D214" s="26" t="n"/>
      <c r="E214" s="29" t="n"/>
      <c r="F214" s="26" t="n"/>
      <c r="G214" s="28">
        <f>IF($B214="","",IFERROR(IF($F214="노임",VLOOKUP($B214,노임단가!$A$6:$D$105,4,FALSE),IF($F214="자재",VLOOKUP($B214,자재단가!$A$6:$E$205,5,FALSE),IF($F214="기계",VLOOKUP($B214,기계경비!$A$6:$E$105,5,FALSE),""))),""))</f>
        <v/>
      </c>
      <c r="H214" s="28">
        <f>IF($F214="노임",N($G214),"")</f>
        <v/>
      </c>
      <c r="I214" s="28">
        <f>IF(OR($E214="",H214=""),"",ROUND($E214*H214,0))</f>
        <v/>
      </c>
      <c r="J214" s="28">
        <f>IF($F214="자재",N($G214),"")</f>
        <v/>
      </c>
      <c r="K214" s="28">
        <f>IF(OR($E214="",J214=""),"",ROUND($E214*J214,0))</f>
        <v/>
      </c>
      <c r="L214" s="28">
        <f>IF($F214="기계",N($G214),"")</f>
        <v/>
      </c>
      <c r="M214" s="28">
        <f>IF(OR($E214="",L214=""),"",ROUND($E214*L214,0))</f>
        <v/>
      </c>
    </row>
    <row r="215" ht="19" customHeight="1">
      <c r="A215" s="26" t="n"/>
      <c r="B215" s="27" t="n"/>
      <c r="C215" s="27" t="n"/>
      <c r="D215" s="26" t="n"/>
      <c r="E215" s="29" t="n"/>
      <c r="F215" s="26" t="n"/>
      <c r="G215" s="28">
        <f>IF($B215="","",IFERROR(IF($F215="노임",VLOOKUP($B215,노임단가!$A$6:$D$105,4,FALSE),IF($F215="자재",VLOOKUP($B215,자재단가!$A$6:$E$205,5,FALSE),IF($F215="기계",VLOOKUP($B215,기계경비!$A$6:$E$105,5,FALSE),""))),""))</f>
        <v/>
      </c>
      <c r="H215" s="28">
        <f>IF($F215="노임",N($G215),"")</f>
        <v/>
      </c>
      <c r="I215" s="28">
        <f>IF(OR($E215="",H215=""),"",ROUND($E215*H215,0))</f>
        <v/>
      </c>
      <c r="J215" s="28">
        <f>IF($F215="자재",N($G215),"")</f>
        <v/>
      </c>
      <c r="K215" s="28">
        <f>IF(OR($E215="",J215=""),"",ROUND($E215*J215,0))</f>
        <v/>
      </c>
      <c r="L215" s="28">
        <f>IF($F215="기계",N($G215),"")</f>
        <v/>
      </c>
      <c r="M215" s="28">
        <f>IF(OR($E215="",L215=""),"",ROUND($E215*L215,0))</f>
        <v/>
      </c>
    </row>
    <row r="216" ht="19" customHeight="1">
      <c r="A216" s="26" t="n"/>
      <c r="B216" s="27" t="n"/>
      <c r="C216" s="27" t="n"/>
      <c r="D216" s="26" t="n"/>
      <c r="E216" s="29" t="n"/>
      <c r="F216" s="26" t="n"/>
      <c r="G216" s="28">
        <f>IF($B216="","",IFERROR(IF($F216="노임",VLOOKUP($B216,노임단가!$A$6:$D$105,4,FALSE),IF($F216="자재",VLOOKUP($B216,자재단가!$A$6:$E$205,5,FALSE),IF($F216="기계",VLOOKUP($B216,기계경비!$A$6:$E$105,5,FALSE),""))),""))</f>
        <v/>
      </c>
      <c r="H216" s="28">
        <f>IF($F216="노임",N($G216),"")</f>
        <v/>
      </c>
      <c r="I216" s="28">
        <f>IF(OR($E216="",H216=""),"",ROUND($E216*H216,0))</f>
        <v/>
      </c>
      <c r="J216" s="28">
        <f>IF($F216="자재",N($G216),"")</f>
        <v/>
      </c>
      <c r="K216" s="28">
        <f>IF(OR($E216="",J216=""),"",ROUND($E216*J216,0))</f>
        <v/>
      </c>
      <c r="L216" s="28">
        <f>IF($F216="기계",N($G216),"")</f>
        <v/>
      </c>
      <c r="M216" s="28">
        <f>IF(OR($E216="",L216=""),"",ROUND($E216*L216,0))</f>
        <v/>
      </c>
    </row>
    <row r="217" ht="19" customHeight="1">
      <c r="A217" s="26" t="n"/>
      <c r="B217" s="27" t="n"/>
      <c r="C217" s="27" t="n"/>
      <c r="D217" s="26" t="n"/>
      <c r="E217" s="29" t="n"/>
      <c r="F217" s="26" t="n"/>
      <c r="G217" s="28">
        <f>IF($B217="","",IFERROR(IF($F217="노임",VLOOKUP($B217,노임단가!$A$6:$D$105,4,FALSE),IF($F217="자재",VLOOKUP($B217,자재단가!$A$6:$E$205,5,FALSE),IF($F217="기계",VLOOKUP($B217,기계경비!$A$6:$E$105,5,FALSE),""))),""))</f>
        <v/>
      </c>
      <c r="H217" s="28">
        <f>IF($F217="노임",N($G217),"")</f>
        <v/>
      </c>
      <c r="I217" s="28">
        <f>IF(OR($E217="",H217=""),"",ROUND($E217*H217,0))</f>
        <v/>
      </c>
      <c r="J217" s="28">
        <f>IF($F217="자재",N($G217),"")</f>
        <v/>
      </c>
      <c r="K217" s="28">
        <f>IF(OR($E217="",J217=""),"",ROUND($E217*J217,0))</f>
        <v/>
      </c>
      <c r="L217" s="28">
        <f>IF($F217="기계",N($G217),"")</f>
        <v/>
      </c>
      <c r="M217" s="28">
        <f>IF(OR($E217="",L217=""),"",ROUND($E217*L217,0))</f>
        <v/>
      </c>
    </row>
    <row r="218" ht="19" customHeight="1">
      <c r="A218" s="26" t="n"/>
      <c r="B218" s="27" t="n"/>
      <c r="C218" s="27" t="n"/>
      <c r="D218" s="26" t="n"/>
      <c r="E218" s="29" t="n"/>
      <c r="F218" s="26" t="n"/>
      <c r="G218" s="28">
        <f>IF($B218="","",IFERROR(IF($F218="노임",VLOOKUP($B218,노임단가!$A$6:$D$105,4,FALSE),IF($F218="자재",VLOOKUP($B218,자재단가!$A$6:$E$205,5,FALSE),IF($F218="기계",VLOOKUP($B218,기계경비!$A$6:$E$105,5,FALSE),""))),""))</f>
        <v/>
      </c>
      <c r="H218" s="28">
        <f>IF($F218="노임",N($G218),"")</f>
        <v/>
      </c>
      <c r="I218" s="28">
        <f>IF(OR($E218="",H218=""),"",ROUND($E218*H218,0))</f>
        <v/>
      </c>
      <c r="J218" s="28">
        <f>IF($F218="자재",N($G218),"")</f>
        <v/>
      </c>
      <c r="K218" s="28">
        <f>IF(OR($E218="",J218=""),"",ROUND($E218*J218,0))</f>
        <v/>
      </c>
      <c r="L218" s="28">
        <f>IF($F218="기계",N($G218),"")</f>
        <v/>
      </c>
      <c r="M218" s="28">
        <f>IF(OR($E218="",L218=""),"",ROUND($E218*L218,0))</f>
        <v/>
      </c>
    </row>
    <row r="219" ht="19" customHeight="1">
      <c r="A219" s="26" t="n"/>
      <c r="B219" s="27" t="n"/>
      <c r="C219" s="27" t="n"/>
      <c r="D219" s="26" t="n"/>
      <c r="E219" s="29" t="n"/>
      <c r="F219" s="26" t="n"/>
      <c r="G219" s="28">
        <f>IF($B219="","",IFERROR(IF($F219="노임",VLOOKUP($B219,노임단가!$A$6:$D$105,4,FALSE),IF($F219="자재",VLOOKUP($B219,자재단가!$A$6:$E$205,5,FALSE),IF($F219="기계",VLOOKUP($B219,기계경비!$A$6:$E$105,5,FALSE),""))),""))</f>
        <v/>
      </c>
      <c r="H219" s="28">
        <f>IF($F219="노임",N($G219),"")</f>
        <v/>
      </c>
      <c r="I219" s="28">
        <f>IF(OR($E219="",H219=""),"",ROUND($E219*H219,0))</f>
        <v/>
      </c>
      <c r="J219" s="28">
        <f>IF($F219="자재",N($G219),"")</f>
        <v/>
      </c>
      <c r="K219" s="28">
        <f>IF(OR($E219="",J219=""),"",ROUND($E219*J219,0))</f>
        <v/>
      </c>
      <c r="L219" s="28">
        <f>IF($F219="기계",N($G219),"")</f>
        <v/>
      </c>
      <c r="M219" s="28">
        <f>IF(OR($E219="",L219=""),"",ROUND($E219*L219,0))</f>
        <v/>
      </c>
    </row>
    <row r="220" ht="19" customHeight="1">
      <c r="A220" s="26" t="n"/>
      <c r="B220" s="27" t="n"/>
      <c r="C220" s="27" t="n"/>
      <c r="D220" s="26" t="n"/>
      <c r="E220" s="29" t="n"/>
      <c r="F220" s="26" t="n"/>
      <c r="G220" s="28">
        <f>IF($B220="","",IFERROR(IF($F220="노임",VLOOKUP($B220,노임단가!$A$6:$D$105,4,FALSE),IF($F220="자재",VLOOKUP($B220,자재단가!$A$6:$E$205,5,FALSE),IF($F220="기계",VLOOKUP($B220,기계경비!$A$6:$E$105,5,FALSE),""))),""))</f>
        <v/>
      </c>
      <c r="H220" s="28">
        <f>IF($F220="노임",N($G220),"")</f>
        <v/>
      </c>
      <c r="I220" s="28">
        <f>IF(OR($E220="",H220=""),"",ROUND($E220*H220,0))</f>
        <v/>
      </c>
      <c r="J220" s="28">
        <f>IF($F220="자재",N($G220),"")</f>
        <v/>
      </c>
      <c r="K220" s="28">
        <f>IF(OR($E220="",J220=""),"",ROUND($E220*J220,0))</f>
        <v/>
      </c>
      <c r="L220" s="28">
        <f>IF($F220="기계",N($G220),"")</f>
        <v/>
      </c>
      <c r="M220" s="28">
        <f>IF(OR($E220="",L220=""),"",ROUND($E220*L220,0))</f>
        <v/>
      </c>
    </row>
    <row r="221" ht="19" customHeight="1">
      <c r="A221" s="26" t="n"/>
      <c r="B221" s="27" t="n"/>
      <c r="C221" s="27" t="n"/>
      <c r="D221" s="26" t="n"/>
      <c r="E221" s="29" t="n"/>
      <c r="F221" s="26" t="n"/>
      <c r="G221" s="28">
        <f>IF($B221="","",IFERROR(IF($F221="노임",VLOOKUP($B221,노임단가!$A$6:$D$105,4,FALSE),IF($F221="자재",VLOOKUP($B221,자재단가!$A$6:$E$205,5,FALSE),IF($F221="기계",VLOOKUP($B221,기계경비!$A$6:$E$105,5,FALSE),""))),""))</f>
        <v/>
      </c>
      <c r="H221" s="28">
        <f>IF($F221="노임",N($G221),"")</f>
        <v/>
      </c>
      <c r="I221" s="28">
        <f>IF(OR($E221="",H221=""),"",ROUND($E221*H221,0))</f>
        <v/>
      </c>
      <c r="J221" s="28">
        <f>IF($F221="자재",N($G221),"")</f>
        <v/>
      </c>
      <c r="K221" s="28">
        <f>IF(OR($E221="",J221=""),"",ROUND($E221*J221,0))</f>
        <v/>
      </c>
      <c r="L221" s="28">
        <f>IF($F221="기계",N($G221),"")</f>
        <v/>
      </c>
      <c r="M221" s="28">
        <f>IF(OR($E221="",L221=""),"",ROUND($E221*L221,0))</f>
        <v/>
      </c>
    </row>
    <row r="222" ht="19" customHeight="1">
      <c r="A222" s="26" t="n"/>
      <c r="B222" s="27" t="n"/>
      <c r="C222" s="27" t="n"/>
      <c r="D222" s="26" t="n"/>
      <c r="E222" s="29" t="n"/>
      <c r="F222" s="26" t="n"/>
      <c r="G222" s="28">
        <f>IF($B222="","",IFERROR(IF($F222="노임",VLOOKUP($B222,노임단가!$A$6:$D$105,4,FALSE),IF($F222="자재",VLOOKUP($B222,자재단가!$A$6:$E$205,5,FALSE),IF($F222="기계",VLOOKUP($B222,기계경비!$A$6:$E$105,5,FALSE),""))),""))</f>
        <v/>
      </c>
      <c r="H222" s="28">
        <f>IF($F222="노임",N($G222),"")</f>
        <v/>
      </c>
      <c r="I222" s="28">
        <f>IF(OR($E222="",H222=""),"",ROUND($E222*H222,0))</f>
        <v/>
      </c>
      <c r="J222" s="28">
        <f>IF($F222="자재",N($G222),"")</f>
        <v/>
      </c>
      <c r="K222" s="28">
        <f>IF(OR($E222="",J222=""),"",ROUND($E222*J222,0))</f>
        <v/>
      </c>
      <c r="L222" s="28">
        <f>IF($F222="기계",N($G222),"")</f>
        <v/>
      </c>
      <c r="M222" s="28">
        <f>IF(OR($E222="",L222=""),"",ROUND($E222*L222,0))</f>
        <v/>
      </c>
    </row>
    <row r="223" ht="19" customHeight="1">
      <c r="A223" s="26" t="n"/>
      <c r="B223" s="27" t="n"/>
      <c r="C223" s="27" t="n"/>
      <c r="D223" s="26" t="n"/>
      <c r="E223" s="29" t="n"/>
      <c r="F223" s="26" t="n"/>
      <c r="G223" s="28">
        <f>IF($B223="","",IFERROR(IF($F223="노임",VLOOKUP($B223,노임단가!$A$6:$D$105,4,FALSE),IF($F223="자재",VLOOKUP($B223,자재단가!$A$6:$E$205,5,FALSE),IF($F223="기계",VLOOKUP($B223,기계경비!$A$6:$E$105,5,FALSE),""))),""))</f>
        <v/>
      </c>
      <c r="H223" s="28">
        <f>IF($F223="노임",N($G223),"")</f>
        <v/>
      </c>
      <c r="I223" s="28">
        <f>IF(OR($E223="",H223=""),"",ROUND($E223*H223,0))</f>
        <v/>
      </c>
      <c r="J223" s="28">
        <f>IF($F223="자재",N($G223),"")</f>
        <v/>
      </c>
      <c r="K223" s="28">
        <f>IF(OR($E223="",J223=""),"",ROUND($E223*J223,0))</f>
        <v/>
      </c>
      <c r="L223" s="28">
        <f>IF($F223="기계",N($G223),"")</f>
        <v/>
      </c>
      <c r="M223" s="28">
        <f>IF(OR($E223="",L223=""),"",ROUND($E223*L223,0))</f>
        <v/>
      </c>
    </row>
    <row r="224" ht="19" customHeight="1">
      <c r="A224" s="26" t="n"/>
      <c r="B224" s="27" t="n"/>
      <c r="C224" s="27" t="n"/>
      <c r="D224" s="26" t="n"/>
      <c r="E224" s="29" t="n"/>
      <c r="F224" s="26" t="n"/>
      <c r="G224" s="28">
        <f>IF($B224="","",IFERROR(IF($F224="노임",VLOOKUP($B224,노임단가!$A$6:$D$105,4,FALSE),IF($F224="자재",VLOOKUP($B224,자재단가!$A$6:$E$205,5,FALSE),IF($F224="기계",VLOOKUP($B224,기계경비!$A$6:$E$105,5,FALSE),""))),""))</f>
        <v/>
      </c>
      <c r="H224" s="28">
        <f>IF($F224="노임",N($G224),"")</f>
        <v/>
      </c>
      <c r="I224" s="28">
        <f>IF(OR($E224="",H224=""),"",ROUND($E224*H224,0))</f>
        <v/>
      </c>
      <c r="J224" s="28">
        <f>IF($F224="자재",N($G224),"")</f>
        <v/>
      </c>
      <c r="K224" s="28">
        <f>IF(OR($E224="",J224=""),"",ROUND($E224*J224,0))</f>
        <v/>
      </c>
      <c r="L224" s="28">
        <f>IF($F224="기계",N($G224),"")</f>
        <v/>
      </c>
      <c r="M224" s="28">
        <f>IF(OR($E224="",L224=""),"",ROUND($E224*L224,0))</f>
        <v/>
      </c>
    </row>
    <row r="225" ht="19" customHeight="1">
      <c r="A225" s="26" t="n"/>
      <c r="B225" s="27" t="n"/>
      <c r="C225" s="27" t="n"/>
      <c r="D225" s="26" t="n"/>
      <c r="E225" s="29" t="n"/>
      <c r="F225" s="26" t="n"/>
      <c r="G225" s="28">
        <f>IF($B225="","",IFERROR(IF($F225="노임",VLOOKUP($B225,노임단가!$A$6:$D$105,4,FALSE),IF($F225="자재",VLOOKUP($B225,자재단가!$A$6:$E$205,5,FALSE),IF($F225="기계",VLOOKUP($B225,기계경비!$A$6:$E$105,5,FALSE),""))),""))</f>
        <v/>
      </c>
      <c r="H225" s="28">
        <f>IF($F225="노임",N($G225),"")</f>
        <v/>
      </c>
      <c r="I225" s="28">
        <f>IF(OR($E225="",H225=""),"",ROUND($E225*H225,0))</f>
        <v/>
      </c>
      <c r="J225" s="28">
        <f>IF($F225="자재",N($G225),"")</f>
        <v/>
      </c>
      <c r="K225" s="28">
        <f>IF(OR($E225="",J225=""),"",ROUND($E225*J225,0))</f>
        <v/>
      </c>
      <c r="L225" s="28">
        <f>IF($F225="기계",N($G225),"")</f>
        <v/>
      </c>
      <c r="M225" s="28">
        <f>IF(OR($E225="",L225=""),"",ROUND($E225*L225,0))</f>
        <v/>
      </c>
    </row>
    <row r="226" ht="19" customHeight="1">
      <c r="A226" s="26" t="n"/>
      <c r="B226" s="27" t="n"/>
      <c r="C226" s="27" t="n"/>
      <c r="D226" s="26" t="n"/>
      <c r="E226" s="29" t="n"/>
      <c r="F226" s="26" t="n"/>
      <c r="G226" s="28">
        <f>IF($B226="","",IFERROR(IF($F226="노임",VLOOKUP($B226,노임단가!$A$6:$D$105,4,FALSE),IF($F226="자재",VLOOKUP($B226,자재단가!$A$6:$E$205,5,FALSE),IF($F226="기계",VLOOKUP($B226,기계경비!$A$6:$E$105,5,FALSE),""))),""))</f>
        <v/>
      </c>
      <c r="H226" s="28">
        <f>IF($F226="노임",N($G226),"")</f>
        <v/>
      </c>
      <c r="I226" s="28">
        <f>IF(OR($E226="",H226=""),"",ROUND($E226*H226,0))</f>
        <v/>
      </c>
      <c r="J226" s="28">
        <f>IF($F226="자재",N($G226),"")</f>
        <v/>
      </c>
      <c r="K226" s="28">
        <f>IF(OR($E226="",J226=""),"",ROUND($E226*J226,0))</f>
        <v/>
      </c>
      <c r="L226" s="28">
        <f>IF($F226="기계",N($G226),"")</f>
        <v/>
      </c>
      <c r="M226" s="28">
        <f>IF(OR($E226="",L226=""),"",ROUND($E226*L226,0))</f>
        <v/>
      </c>
    </row>
    <row r="227" ht="19" customHeight="1">
      <c r="A227" s="26" t="n"/>
      <c r="B227" s="27" t="n"/>
      <c r="C227" s="27" t="n"/>
      <c r="D227" s="26" t="n"/>
      <c r="E227" s="29" t="n"/>
      <c r="F227" s="26" t="n"/>
      <c r="G227" s="28">
        <f>IF($B227="","",IFERROR(IF($F227="노임",VLOOKUP($B227,노임단가!$A$6:$D$105,4,FALSE),IF($F227="자재",VLOOKUP($B227,자재단가!$A$6:$E$205,5,FALSE),IF($F227="기계",VLOOKUP($B227,기계경비!$A$6:$E$105,5,FALSE),""))),""))</f>
        <v/>
      </c>
      <c r="H227" s="28">
        <f>IF($F227="노임",N($G227),"")</f>
        <v/>
      </c>
      <c r="I227" s="28">
        <f>IF(OR($E227="",H227=""),"",ROUND($E227*H227,0))</f>
        <v/>
      </c>
      <c r="J227" s="28">
        <f>IF($F227="자재",N($G227),"")</f>
        <v/>
      </c>
      <c r="K227" s="28">
        <f>IF(OR($E227="",J227=""),"",ROUND($E227*J227,0))</f>
        <v/>
      </c>
      <c r="L227" s="28">
        <f>IF($F227="기계",N($G227),"")</f>
        <v/>
      </c>
      <c r="M227" s="28">
        <f>IF(OR($E227="",L227=""),"",ROUND($E227*L227,0))</f>
        <v/>
      </c>
    </row>
    <row r="228" ht="19" customHeight="1">
      <c r="A228" s="26" t="n"/>
      <c r="B228" s="27" t="n"/>
      <c r="C228" s="27" t="n"/>
      <c r="D228" s="26" t="n"/>
      <c r="E228" s="29" t="n"/>
      <c r="F228" s="26" t="n"/>
      <c r="G228" s="28">
        <f>IF($B228="","",IFERROR(IF($F228="노임",VLOOKUP($B228,노임단가!$A$6:$D$105,4,FALSE),IF($F228="자재",VLOOKUP($B228,자재단가!$A$6:$E$205,5,FALSE),IF($F228="기계",VLOOKUP($B228,기계경비!$A$6:$E$105,5,FALSE),""))),""))</f>
        <v/>
      </c>
      <c r="H228" s="28">
        <f>IF($F228="노임",N($G228),"")</f>
        <v/>
      </c>
      <c r="I228" s="28">
        <f>IF(OR($E228="",H228=""),"",ROUND($E228*H228,0))</f>
        <v/>
      </c>
      <c r="J228" s="28">
        <f>IF($F228="자재",N($G228),"")</f>
        <v/>
      </c>
      <c r="K228" s="28">
        <f>IF(OR($E228="",J228=""),"",ROUND($E228*J228,0))</f>
        <v/>
      </c>
      <c r="L228" s="28">
        <f>IF($F228="기계",N($G228),"")</f>
        <v/>
      </c>
      <c r="M228" s="28">
        <f>IF(OR($E228="",L228=""),"",ROUND($E228*L228,0))</f>
        <v/>
      </c>
    </row>
    <row r="229" ht="19" customHeight="1">
      <c r="A229" s="26" t="n"/>
      <c r="B229" s="27" t="n"/>
      <c r="C229" s="27" t="n"/>
      <c r="D229" s="26" t="n"/>
      <c r="E229" s="29" t="n"/>
      <c r="F229" s="26" t="n"/>
      <c r="G229" s="28">
        <f>IF($B229="","",IFERROR(IF($F229="노임",VLOOKUP($B229,노임단가!$A$6:$D$105,4,FALSE),IF($F229="자재",VLOOKUP($B229,자재단가!$A$6:$E$205,5,FALSE),IF($F229="기계",VLOOKUP($B229,기계경비!$A$6:$E$105,5,FALSE),""))),""))</f>
        <v/>
      </c>
      <c r="H229" s="28">
        <f>IF($F229="노임",N($G229),"")</f>
        <v/>
      </c>
      <c r="I229" s="28">
        <f>IF(OR($E229="",H229=""),"",ROUND($E229*H229,0))</f>
        <v/>
      </c>
      <c r="J229" s="28">
        <f>IF($F229="자재",N($G229),"")</f>
        <v/>
      </c>
      <c r="K229" s="28">
        <f>IF(OR($E229="",J229=""),"",ROUND($E229*J229,0))</f>
        <v/>
      </c>
      <c r="L229" s="28">
        <f>IF($F229="기계",N($G229),"")</f>
        <v/>
      </c>
      <c r="M229" s="28">
        <f>IF(OR($E229="",L229=""),"",ROUND($E229*L229,0))</f>
        <v/>
      </c>
    </row>
    <row r="230" ht="19" customHeight="1">
      <c r="A230" s="26" t="n"/>
      <c r="B230" s="27" t="n"/>
      <c r="C230" s="27" t="n"/>
      <c r="D230" s="26" t="n"/>
      <c r="E230" s="29" t="n"/>
      <c r="F230" s="26" t="n"/>
      <c r="G230" s="28">
        <f>IF($B230="","",IFERROR(IF($F230="노임",VLOOKUP($B230,노임단가!$A$6:$D$105,4,FALSE),IF($F230="자재",VLOOKUP($B230,자재단가!$A$6:$E$205,5,FALSE),IF($F230="기계",VLOOKUP($B230,기계경비!$A$6:$E$105,5,FALSE),""))),""))</f>
        <v/>
      </c>
      <c r="H230" s="28">
        <f>IF($F230="노임",N($G230),"")</f>
        <v/>
      </c>
      <c r="I230" s="28">
        <f>IF(OR($E230="",H230=""),"",ROUND($E230*H230,0))</f>
        <v/>
      </c>
      <c r="J230" s="28">
        <f>IF($F230="자재",N($G230),"")</f>
        <v/>
      </c>
      <c r="K230" s="28">
        <f>IF(OR($E230="",J230=""),"",ROUND($E230*J230,0))</f>
        <v/>
      </c>
      <c r="L230" s="28">
        <f>IF($F230="기계",N($G230),"")</f>
        <v/>
      </c>
      <c r="M230" s="28">
        <f>IF(OR($E230="",L230=""),"",ROUND($E230*L230,0))</f>
        <v/>
      </c>
    </row>
    <row r="231" ht="19" customHeight="1">
      <c r="A231" s="26" t="n"/>
      <c r="B231" s="27" t="n"/>
      <c r="C231" s="27" t="n"/>
      <c r="D231" s="26" t="n"/>
      <c r="E231" s="29" t="n"/>
      <c r="F231" s="26" t="n"/>
      <c r="G231" s="28">
        <f>IF($B231="","",IFERROR(IF($F231="노임",VLOOKUP($B231,노임단가!$A$6:$D$105,4,FALSE),IF($F231="자재",VLOOKUP($B231,자재단가!$A$6:$E$205,5,FALSE),IF($F231="기계",VLOOKUP($B231,기계경비!$A$6:$E$105,5,FALSE),""))),""))</f>
        <v/>
      </c>
      <c r="H231" s="28">
        <f>IF($F231="노임",N($G231),"")</f>
        <v/>
      </c>
      <c r="I231" s="28">
        <f>IF(OR($E231="",H231=""),"",ROUND($E231*H231,0))</f>
        <v/>
      </c>
      <c r="J231" s="28">
        <f>IF($F231="자재",N($G231),"")</f>
        <v/>
      </c>
      <c r="K231" s="28">
        <f>IF(OR($E231="",J231=""),"",ROUND($E231*J231,0))</f>
        <v/>
      </c>
      <c r="L231" s="28">
        <f>IF($F231="기계",N($G231),"")</f>
        <v/>
      </c>
      <c r="M231" s="28">
        <f>IF(OR($E231="",L231=""),"",ROUND($E231*L231,0))</f>
        <v/>
      </c>
    </row>
    <row r="232" ht="19" customHeight="1">
      <c r="A232" s="26" t="n"/>
      <c r="B232" s="27" t="n"/>
      <c r="C232" s="27" t="n"/>
      <c r="D232" s="26" t="n"/>
      <c r="E232" s="29" t="n"/>
      <c r="F232" s="26" t="n"/>
      <c r="G232" s="28">
        <f>IF($B232="","",IFERROR(IF($F232="노임",VLOOKUP($B232,노임단가!$A$6:$D$105,4,FALSE),IF($F232="자재",VLOOKUP($B232,자재단가!$A$6:$E$205,5,FALSE),IF($F232="기계",VLOOKUP($B232,기계경비!$A$6:$E$105,5,FALSE),""))),""))</f>
        <v/>
      </c>
      <c r="H232" s="28">
        <f>IF($F232="노임",N($G232),"")</f>
        <v/>
      </c>
      <c r="I232" s="28">
        <f>IF(OR($E232="",H232=""),"",ROUND($E232*H232,0))</f>
        <v/>
      </c>
      <c r="J232" s="28">
        <f>IF($F232="자재",N($G232),"")</f>
        <v/>
      </c>
      <c r="K232" s="28">
        <f>IF(OR($E232="",J232=""),"",ROUND($E232*J232,0))</f>
        <v/>
      </c>
      <c r="L232" s="28">
        <f>IF($F232="기계",N($G232),"")</f>
        <v/>
      </c>
      <c r="M232" s="28">
        <f>IF(OR($E232="",L232=""),"",ROUND($E232*L232,0))</f>
        <v/>
      </c>
    </row>
    <row r="233" ht="19" customHeight="1">
      <c r="A233" s="26" t="n"/>
      <c r="B233" s="27" t="n"/>
      <c r="C233" s="27" t="n"/>
      <c r="D233" s="26" t="n"/>
      <c r="E233" s="29" t="n"/>
      <c r="F233" s="26" t="n"/>
      <c r="G233" s="28">
        <f>IF($B233="","",IFERROR(IF($F233="노임",VLOOKUP($B233,노임단가!$A$6:$D$105,4,FALSE),IF($F233="자재",VLOOKUP($B233,자재단가!$A$6:$E$205,5,FALSE),IF($F233="기계",VLOOKUP($B233,기계경비!$A$6:$E$105,5,FALSE),""))),""))</f>
        <v/>
      </c>
      <c r="H233" s="28">
        <f>IF($F233="노임",N($G233),"")</f>
        <v/>
      </c>
      <c r="I233" s="28">
        <f>IF(OR($E233="",H233=""),"",ROUND($E233*H233,0))</f>
        <v/>
      </c>
      <c r="J233" s="28">
        <f>IF($F233="자재",N($G233),"")</f>
        <v/>
      </c>
      <c r="K233" s="28">
        <f>IF(OR($E233="",J233=""),"",ROUND($E233*J233,0))</f>
        <v/>
      </c>
      <c r="L233" s="28">
        <f>IF($F233="기계",N($G233),"")</f>
        <v/>
      </c>
      <c r="M233" s="28">
        <f>IF(OR($E233="",L233=""),"",ROUND($E233*L233,0))</f>
        <v/>
      </c>
    </row>
    <row r="234" ht="19" customHeight="1">
      <c r="A234" s="26" t="n"/>
      <c r="B234" s="27" t="n"/>
      <c r="C234" s="27" t="n"/>
      <c r="D234" s="26" t="n"/>
      <c r="E234" s="29" t="n"/>
      <c r="F234" s="26" t="n"/>
      <c r="G234" s="28">
        <f>IF($B234="","",IFERROR(IF($F234="노임",VLOOKUP($B234,노임단가!$A$6:$D$105,4,FALSE),IF($F234="자재",VLOOKUP($B234,자재단가!$A$6:$E$205,5,FALSE),IF($F234="기계",VLOOKUP($B234,기계경비!$A$6:$E$105,5,FALSE),""))),""))</f>
        <v/>
      </c>
      <c r="H234" s="28">
        <f>IF($F234="노임",N($G234),"")</f>
        <v/>
      </c>
      <c r="I234" s="28">
        <f>IF(OR($E234="",H234=""),"",ROUND($E234*H234,0))</f>
        <v/>
      </c>
      <c r="J234" s="28">
        <f>IF($F234="자재",N($G234),"")</f>
        <v/>
      </c>
      <c r="K234" s="28">
        <f>IF(OR($E234="",J234=""),"",ROUND($E234*J234,0))</f>
        <v/>
      </c>
      <c r="L234" s="28">
        <f>IF($F234="기계",N($G234),"")</f>
        <v/>
      </c>
      <c r="M234" s="28">
        <f>IF(OR($E234="",L234=""),"",ROUND($E234*L234,0))</f>
        <v/>
      </c>
    </row>
    <row r="235" ht="19" customHeight="1">
      <c r="A235" s="26" t="n"/>
      <c r="B235" s="27" t="n"/>
      <c r="C235" s="27" t="n"/>
      <c r="D235" s="26" t="n"/>
      <c r="E235" s="29" t="n"/>
      <c r="F235" s="26" t="n"/>
      <c r="G235" s="28">
        <f>IF($B235="","",IFERROR(IF($F235="노임",VLOOKUP($B235,노임단가!$A$6:$D$105,4,FALSE),IF($F235="자재",VLOOKUP($B235,자재단가!$A$6:$E$205,5,FALSE),IF($F235="기계",VLOOKUP($B235,기계경비!$A$6:$E$105,5,FALSE),""))),""))</f>
        <v/>
      </c>
      <c r="H235" s="28">
        <f>IF($F235="노임",N($G235),"")</f>
        <v/>
      </c>
      <c r="I235" s="28">
        <f>IF(OR($E235="",H235=""),"",ROUND($E235*H235,0))</f>
        <v/>
      </c>
      <c r="J235" s="28">
        <f>IF($F235="자재",N($G235),"")</f>
        <v/>
      </c>
      <c r="K235" s="28">
        <f>IF(OR($E235="",J235=""),"",ROUND($E235*J235,0))</f>
        <v/>
      </c>
      <c r="L235" s="28">
        <f>IF($F235="기계",N($G235),"")</f>
        <v/>
      </c>
      <c r="M235" s="28">
        <f>IF(OR($E235="",L235=""),"",ROUND($E235*L235,0))</f>
        <v/>
      </c>
    </row>
    <row r="236" ht="19" customHeight="1">
      <c r="A236" s="26" t="n"/>
      <c r="B236" s="27" t="n"/>
      <c r="C236" s="27" t="n"/>
      <c r="D236" s="26" t="n"/>
      <c r="E236" s="29" t="n"/>
      <c r="F236" s="26" t="n"/>
      <c r="G236" s="28">
        <f>IF($B236="","",IFERROR(IF($F236="노임",VLOOKUP($B236,노임단가!$A$6:$D$105,4,FALSE),IF($F236="자재",VLOOKUP($B236,자재단가!$A$6:$E$205,5,FALSE),IF($F236="기계",VLOOKUP($B236,기계경비!$A$6:$E$105,5,FALSE),""))),""))</f>
        <v/>
      </c>
      <c r="H236" s="28">
        <f>IF($F236="노임",N($G236),"")</f>
        <v/>
      </c>
      <c r="I236" s="28">
        <f>IF(OR($E236="",H236=""),"",ROUND($E236*H236,0))</f>
        <v/>
      </c>
      <c r="J236" s="28">
        <f>IF($F236="자재",N($G236),"")</f>
        <v/>
      </c>
      <c r="K236" s="28">
        <f>IF(OR($E236="",J236=""),"",ROUND($E236*J236,0))</f>
        <v/>
      </c>
      <c r="L236" s="28">
        <f>IF($F236="기계",N($G236),"")</f>
        <v/>
      </c>
      <c r="M236" s="28">
        <f>IF(OR($E236="",L236=""),"",ROUND($E236*L236,0))</f>
        <v/>
      </c>
    </row>
    <row r="237" ht="19" customHeight="1">
      <c r="A237" s="26" t="n"/>
      <c r="B237" s="27" t="n"/>
      <c r="C237" s="27" t="n"/>
      <c r="D237" s="26" t="n"/>
      <c r="E237" s="29" t="n"/>
      <c r="F237" s="26" t="n"/>
      <c r="G237" s="28">
        <f>IF($B237="","",IFERROR(IF($F237="노임",VLOOKUP($B237,노임단가!$A$6:$D$105,4,FALSE),IF($F237="자재",VLOOKUP($B237,자재단가!$A$6:$E$205,5,FALSE),IF($F237="기계",VLOOKUP($B237,기계경비!$A$6:$E$105,5,FALSE),""))),""))</f>
        <v/>
      </c>
      <c r="H237" s="28">
        <f>IF($F237="노임",N($G237),"")</f>
        <v/>
      </c>
      <c r="I237" s="28">
        <f>IF(OR($E237="",H237=""),"",ROUND($E237*H237,0))</f>
        <v/>
      </c>
      <c r="J237" s="28">
        <f>IF($F237="자재",N($G237),"")</f>
        <v/>
      </c>
      <c r="K237" s="28">
        <f>IF(OR($E237="",J237=""),"",ROUND($E237*J237,0))</f>
        <v/>
      </c>
      <c r="L237" s="28">
        <f>IF($F237="기계",N($G237),"")</f>
        <v/>
      </c>
      <c r="M237" s="28">
        <f>IF(OR($E237="",L237=""),"",ROUND($E237*L237,0))</f>
        <v/>
      </c>
    </row>
    <row r="238" ht="19" customHeight="1">
      <c r="A238" s="26" t="n"/>
      <c r="B238" s="27" t="n"/>
      <c r="C238" s="27" t="n"/>
      <c r="D238" s="26" t="n"/>
      <c r="E238" s="29" t="n"/>
      <c r="F238" s="26" t="n"/>
      <c r="G238" s="28">
        <f>IF($B238="","",IFERROR(IF($F238="노임",VLOOKUP($B238,노임단가!$A$6:$D$105,4,FALSE),IF($F238="자재",VLOOKUP($B238,자재단가!$A$6:$E$205,5,FALSE),IF($F238="기계",VLOOKUP($B238,기계경비!$A$6:$E$105,5,FALSE),""))),""))</f>
        <v/>
      </c>
      <c r="H238" s="28">
        <f>IF($F238="노임",N($G238),"")</f>
        <v/>
      </c>
      <c r="I238" s="28">
        <f>IF(OR($E238="",H238=""),"",ROUND($E238*H238,0))</f>
        <v/>
      </c>
      <c r="J238" s="28">
        <f>IF($F238="자재",N($G238),"")</f>
        <v/>
      </c>
      <c r="K238" s="28">
        <f>IF(OR($E238="",J238=""),"",ROUND($E238*J238,0))</f>
        <v/>
      </c>
      <c r="L238" s="28">
        <f>IF($F238="기계",N($G238),"")</f>
        <v/>
      </c>
      <c r="M238" s="28">
        <f>IF(OR($E238="",L238=""),"",ROUND($E238*L238,0))</f>
        <v/>
      </c>
    </row>
    <row r="239" ht="19" customHeight="1">
      <c r="A239" s="26" t="n"/>
      <c r="B239" s="27" t="n"/>
      <c r="C239" s="27" t="n"/>
      <c r="D239" s="26" t="n"/>
      <c r="E239" s="29" t="n"/>
      <c r="F239" s="26" t="n"/>
      <c r="G239" s="28">
        <f>IF($B239="","",IFERROR(IF($F239="노임",VLOOKUP($B239,노임단가!$A$6:$D$105,4,FALSE),IF($F239="자재",VLOOKUP($B239,자재단가!$A$6:$E$205,5,FALSE),IF($F239="기계",VLOOKUP($B239,기계경비!$A$6:$E$105,5,FALSE),""))),""))</f>
        <v/>
      </c>
      <c r="H239" s="28">
        <f>IF($F239="노임",N($G239),"")</f>
        <v/>
      </c>
      <c r="I239" s="28">
        <f>IF(OR($E239="",H239=""),"",ROUND($E239*H239,0))</f>
        <v/>
      </c>
      <c r="J239" s="28">
        <f>IF($F239="자재",N($G239),"")</f>
        <v/>
      </c>
      <c r="K239" s="28">
        <f>IF(OR($E239="",J239=""),"",ROUND($E239*J239,0))</f>
        <v/>
      </c>
      <c r="L239" s="28">
        <f>IF($F239="기계",N($G239),"")</f>
        <v/>
      </c>
      <c r="M239" s="28">
        <f>IF(OR($E239="",L239=""),"",ROUND($E239*L239,0))</f>
        <v/>
      </c>
    </row>
    <row r="240" ht="19" customHeight="1">
      <c r="A240" s="26" t="n"/>
      <c r="B240" s="27" t="n"/>
      <c r="C240" s="27" t="n"/>
      <c r="D240" s="26" t="n"/>
      <c r="E240" s="29" t="n"/>
      <c r="F240" s="26" t="n"/>
      <c r="G240" s="28">
        <f>IF($B240="","",IFERROR(IF($F240="노임",VLOOKUP($B240,노임단가!$A$6:$D$105,4,FALSE),IF($F240="자재",VLOOKUP($B240,자재단가!$A$6:$E$205,5,FALSE),IF($F240="기계",VLOOKUP($B240,기계경비!$A$6:$E$105,5,FALSE),""))),""))</f>
        <v/>
      </c>
      <c r="H240" s="28">
        <f>IF($F240="노임",N($G240),"")</f>
        <v/>
      </c>
      <c r="I240" s="28">
        <f>IF(OR($E240="",H240=""),"",ROUND($E240*H240,0))</f>
        <v/>
      </c>
      <c r="J240" s="28">
        <f>IF($F240="자재",N($G240),"")</f>
        <v/>
      </c>
      <c r="K240" s="28">
        <f>IF(OR($E240="",J240=""),"",ROUND($E240*J240,0))</f>
        <v/>
      </c>
      <c r="L240" s="28">
        <f>IF($F240="기계",N($G240),"")</f>
        <v/>
      </c>
      <c r="M240" s="28">
        <f>IF(OR($E240="",L240=""),"",ROUND($E240*L240,0))</f>
        <v/>
      </c>
    </row>
    <row r="241" ht="19" customHeight="1">
      <c r="A241" s="26" t="n"/>
      <c r="B241" s="27" t="n"/>
      <c r="C241" s="27" t="n"/>
      <c r="D241" s="26" t="n"/>
      <c r="E241" s="29" t="n"/>
      <c r="F241" s="26" t="n"/>
      <c r="G241" s="28">
        <f>IF($B241="","",IFERROR(IF($F241="노임",VLOOKUP($B241,노임단가!$A$6:$D$105,4,FALSE),IF($F241="자재",VLOOKUP($B241,자재단가!$A$6:$E$205,5,FALSE),IF($F241="기계",VLOOKUP($B241,기계경비!$A$6:$E$105,5,FALSE),""))),""))</f>
        <v/>
      </c>
      <c r="H241" s="28">
        <f>IF($F241="노임",N($G241),"")</f>
        <v/>
      </c>
      <c r="I241" s="28">
        <f>IF(OR($E241="",H241=""),"",ROUND($E241*H241,0))</f>
        <v/>
      </c>
      <c r="J241" s="28">
        <f>IF($F241="자재",N($G241),"")</f>
        <v/>
      </c>
      <c r="K241" s="28">
        <f>IF(OR($E241="",J241=""),"",ROUND($E241*J241,0))</f>
        <v/>
      </c>
      <c r="L241" s="28">
        <f>IF($F241="기계",N($G241),"")</f>
        <v/>
      </c>
      <c r="M241" s="28">
        <f>IF(OR($E241="",L241=""),"",ROUND($E241*L241,0))</f>
        <v/>
      </c>
    </row>
    <row r="242" ht="19" customHeight="1">
      <c r="A242" s="26" t="n"/>
      <c r="B242" s="27" t="n"/>
      <c r="C242" s="27" t="n"/>
      <c r="D242" s="26" t="n"/>
      <c r="E242" s="29" t="n"/>
      <c r="F242" s="26" t="n"/>
      <c r="G242" s="28">
        <f>IF($B242="","",IFERROR(IF($F242="노임",VLOOKUP($B242,노임단가!$A$6:$D$105,4,FALSE),IF($F242="자재",VLOOKUP($B242,자재단가!$A$6:$E$205,5,FALSE),IF($F242="기계",VLOOKUP($B242,기계경비!$A$6:$E$105,5,FALSE),""))),""))</f>
        <v/>
      </c>
      <c r="H242" s="28">
        <f>IF($F242="노임",N($G242),"")</f>
        <v/>
      </c>
      <c r="I242" s="28">
        <f>IF(OR($E242="",H242=""),"",ROUND($E242*H242,0))</f>
        <v/>
      </c>
      <c r="J242" s="28">
        <f>IF($F242="자재",N($G242),"")</f>
        <v/>
      </c>
      <c r="K242" s="28">
        <f>IF(OR($E242="",J242=""),"",ROUND($E242*J242,0))</f>
        <v/>
      </c>
      <c r="L242" s="28">
        <f>IF($F242="기계",N($G242),"")</f>
        <v/>
      </c>
      <c r="M242" s="28">
        <f>IF(OR($E242="",L242=""),"",ROUND($E242*L242,0))</f>
        <v/>
      </c>
    </row>
    <row r="243" ht="19" customHeight="1">
      <c r="A243" s="26" t="n"/>
      <c r="B243" s="27" t="n"/>
      <c r="C243" s="27" t="n"/>
      <c r="D243" s="26" t="n"/>
      <c r="E243" s="29" t="n"/>
      <c r="F243" s="26" t="n"/>
      <c r="G243" s="28">
        <f>IF($B243="","",IFERROR(IF($F243="노임",VLOOKUP($B243,노임단가!$A$6:$D$105,4,FALSE),IF($F243="자재",VLOOKUP($B243,자재단가!$A$6:$E$205,5,FALSE),IF($F243="기계",VLOOKUP($B243,기계경비!$A$6:$E$105,5,FALSE),""))),""))</f>
        <v/>
      </c>
      <c r="H243" s="28">
        <f>IF($F243="노임",N($G243),"")</f>
        <v/>
      </c>
      <c r="I243" s="28">
        <f>IF(OR($E243="",H243=""),"",ROUND($E243*H243,0))</f>
        <v/>
      </c>
      <c r="J243" s="28">
        <f>IF($F243="자재",N($G243),"")</f>
        <v/>
      </c>
      <c r="K243" s="28">
        <f>IF(OR($E243="",J243=""),"",ROUND($E243*J243,0))</f>
        <v/>
      </c>
      <c r="L243" s="28">
        <f>IF($F243="기계",N($G243),"")</f>
        <v/>
      </c>
      <c r="M243" s="28">
        <f>IF(OR($E243="",L243=""),"",ROUND($E243*L243,0))</f>
        <v/>
      </c>
    </row>
    <row r="244" ht="19" customHeight="1">
      <c r="A244" s="26" t="n"/>
      <c r="B244" s="27" t="n"/>
      <c r="C244" s="27" t="n"/>
      <c r="D244" s="26" t="n"/>
      <c r="E244" s="29" t="n"/>
      <c r="F244" s="26" t="n"/>
      <c r="G244" s="28">
        <f>IF($B244="","",IFERROR(IF($F244="노임",VLOOKUP($B244,노임단가!$A$6:$D$105,4,FALSE),IF($F244="자재",VLOOKUP($B244,자재단가!$A$6:$E$205,5,FALSE),IF($F244="기계",VLOOKUP($B244,기계경비!$A$6:$E$105,5,FALSE),""))),""))</f>
        <v/>
      </c>
      <c r="H244" s="28">
        <f>IF($F244="노임",N($G244),"")</f>
        <v/>
      </c>
      <c r="I244" s="28">
        <f>IF(OR($E244="",H244=""),"",ROUND($E244*H244,0))</f>
        <v/>
      </c>
      <c r="J244" s="28">
        <f>IF($F244="자재",N($G244),"")</f>
        <v/>
      </c>
      <c r="K244" s="28">
        <f>IF(OR($E244="",J244=""),"",ROUND($E244*J244,0))</f>
        <v/>
      </c>
      <c r="L244" s="28">
        <f>IF($F244="기계",N($G244),"")</f>
        <v/>
      </c>
      <c r="M244" s="28">
        <f>IF(OR($E244="",L244=""),"",ROUND($E244*L244,0))</f>
        <v/>
      </c>
    </row>
    <row r="245" ht="19" customHeight="1">
      <c r="A245" s="26" t="n"/>
      <c r="B245" s="27" t="n"/>
      <c r="C245" s="27" t="n"/>
      <c r="D245" s="26" t="n"/>
      <c r="E245" s="29" t="n"/>
      <c r="F245" s="26" t="n"/>
      <c r="G245" s="28">
        <f>IF($B245="","",IFERROR(IF($F245="노임",VLOOKUP($B245,노임단가!$A$6:$D$105,4,FALSE),IF($F245="자재",VLOOKUP($B245,자재단가!$A$6:$E$205,5,FALSE),IF($F245="기계",VLOOKUP($B245,기계경비!$A$6:$E$105,5,FALSE),""))),""))</f>
        <v/>
      </c>
      <c r="H245" s="28">
        <f>IF($F245="노임",N($G245),"")</f>
        <v/>
      </c>
      <c r="I245" s="28">
        <f>IF(OR($E245="",H245=""),"",ROUND($E245*H245,0))</f>
        <v/>
      </c>
      <c r="J245" s="28">
        <f>IF($F245="자재",N($G245),"")</f>
        <v/>
      </c>
      <c r="K245" s="28">
        <f>IF(OR($E245="",J245=""),"",ROUND($E245*J245,0))</f>
        <v/>
      </c>
      <c r="L245" s="28">
        <f>IF($F245="기계",N($G245),"")</f>
        <v/>
      </c>
      <c r="M245" s="28">
        <f>IF(OR($E245="",L245=""),"",ROUND($E245*L245,0))</f>
        <v/>
      </c>
    </row>
    <row r="246" ht="19" customHeight="1">
      <c r="A246" s="26" t="n"/>
      <c r="B246" s="27" t="n"/>
      <c r="C246" s="27" t="n"/>
      <c r="D246" s="26" t="n"/>
      <c r="E246" s="29" t="n"/>
      <c r="F246" s="26" t="n"/>
      <c r="G246" s="28">
        <f>IF($B246="","",IFERROR(IF($F246="노임",VLOOKUP($B246,노임단가!$A$6:$D$105,4,FALSE),IF($F246="자재",VLOOKUP($B246,자재단가!$A$6:$E$205,5,FALSE),IF($F246="기계",VLOOKUP($B246,기계경비!$A$6:$E$105,5,FALSE),""))),""))</f>
        <v/>
      </c>
      <c r="H246" s="28">
        <f>IF($F246="노임",N($G246),"")</f>
        <v/>
      </c>
      <c r="I246" s="28">
        <f>IF(OR($E246="",H246=""),"",ROUND($E246*H246,0))</f>
        <v/>
      </c>
      <c r="J246" s="28">
        <f>IF($F246="자재",N($G246),"")</f>
        <v/>
      </c>
      <c r="K246" s="28">
        <f>IF(OR($E246="",J246=""),"",ROUND($E246*J246,0))</f>
        <v/>
      </c>
      <c r="L246" s="28">
        <f>IF($F246="기계",N($G246),"")</f>
        <v/>
      </c>
      <c r="M246" s="28">
        <f>IF(OR($E246="",L246=""),"",ROUND($E246*L246,0))</f>
        <v/>
      </c>
    </row>
    <row r="247" ht="19" customHeight="1">
      <c r="A247" s="26" t="n"/>
      <c r="B247" s="27" t="n"/>
      <c r="C247" s="27" t="n"/>
      <c r="D247" s="26" t="n"/>
      <c r="E247" s="29" t="n"/>
      <c r="F247" s="26" t="n"/>
      <c r="G247" s="28">
        <f>IF($B247="","",IFERROR(IF($F247="노임",VLOOKUP($B247,노임단가!$A$6:$D$105,4,FALSE),IF($F247="자재",VLOOKUP($B247,자재단가!$A$6:$E$205,5,FALSE),IF($F247="기계",VLOOKUP($B247,기계경비!$A$6:$E$105,5,FALSE),""))),""))</f>
        <v/>
      </c>
      <c r="H247" s="28">
        <f>IF($F247="노임",N($G247),"")</f>
        <v/>
      </c>
      <c r="I247" s="28">
        <f>IF(OR($E247="",H247=""),"",ROUND($E247*H247,0))</f>
        <v/>
      </c>
      <c r="J247" s="28">
        <f>IF($F247="자재",N($G247),"")</f>
        <v/>
      </c>
      <c r="K247" s="28">
        <f>IF(OR($E247="",J247=""),"",ROUND($E247*J247,0))</f>
        <v/>
      </c>
      <c r="L247" s="28">
        <f>IF($F247="기계",N($G247),"")</f>
        <v/>
      </c>
      <c r="M247" s="28">
        <f>IF(OR($E247="",L247=""),"",ROUND($E247*L247,0))</f>
        <v/>
      </c>
    </row>
    <row r="248" ht="19" customHeight="1">
      <c r="A248" s="26" t="n"/>
      <c r="B248" s="27" t="n"/>
      <c r="C248" s="27" t="n"/>
      <c r="D248" s="26" t="n"/>
      <c r="E248" s="29" t="n"/>
      <c r="F248" s="26" t="n"/>
      <c r="G248" s="28">
        <f>IF($B248="","",IFERROR(IF($F248="노임",VLOOKUP($B248,노임단가!$A$6:$D$105,4,FALSE),IF($F248="자재",VLOOKUP($B248,자재단가!$A$6:$E$205,5,FALSE),IF($F248="기계",VLOOKUP($B248,기계경비!$A$6:$E$105,5,FALSE),""))),""))</f>
        <v/>
      </c>
      <c r="H248" s="28">
        <f>IF($F248="노임",N($G248),"")</f>
        <v/>
      </c>
      <c r="I248" s="28">
        <f>IF(OR($E248="",H248=""),"",ROUND($E248*H248,0))</f>
        <v/>
      </c>
      <c r="J248" s="28">
        <f>IF($F248="자재",N($G248),"")</f>
        <v/>
      </c>
      <c r="K248" s="28">
        <f>IF(OR($E248="",J248=""),"",ROUND($E248*J248,0))</f>
        <v/>
      </c>
      <c r="L248" s="28">
        <f>IF($F248="기계",N($G248),"")</f>
        <v/>
      </c>
      <c r="M248" s="28">
        <f>IF(OR($E248="",L248=""),"",ROUND($E248*L248,0))</f>
        <v/>
      </c>
    </row>
    <row r="249" ht="19" customHeight="1">
      <c r="A249" s="26" t="n"/>
      <c r="B249" s="27" t="n"/>
      <c r="C249" s="27" t="n"/>
      <c r="D249" s="26" t="n"/>
      <c r="E249" s="29" t="n"/>
      <c r="F249" s="26" t="n"/>
      <c r="G249" s="28">
        <f>IF($B249="","",IFERROR(IF($F249="노임",VLOOKUP($B249,노임단가!$A$6:$D$105,4,FALSE),IF($F249="자재",VLOOKUP($B249,자재단가!$A$6:$E$205,5,FALSE),IF($F249="기계",VLOOKUP($B249,기계경비!$A$6:$E$105,5,FALSE),""))),""))</f>
        <v/>
      </c>
      <c r="H249" s="28">
        <f>IF($F249="노임",N($G249),"")</f>
        <v/>
      </c>
      <c r="I249" s="28">
        <f>IF(OR($E249="",H249=""),"",ROUND($E249*H249,0))</f>
        <v/>
      </c>
      <c r="J249" s="28">
        <f>IF($F249="자재",N($G249),"")</f>
        <v/>
      </c>
      <c r="K249" s="28">
        <f>IF(OR($E249="",J249=""),"",ROUND($E249*J249,0))</f>
        <v/>
      </c>
      <c r="L249" s="28">
        <f>IF($F249="기계",N($G249),"")</f>
        <v/>
      </c>
      <c r="M249" s="28">
        <f>IF(OR($E249="",L249=""),"",ROUND($E249*L249,0))</f>
        <v/>
      </c>
    </row>
    <row r="250" ht="19" customHeight="1">
      <c r="A250" s="26" t="n"/>
      <c r="B250" s="27" t="n"/>
      <c r="C250" s="27" t="n"/>
      <c r="D250" s="26" t="n"/>
      <c r="E250" s="29" t="n"/>
      <c r="F250" s="26" t="n"/>
      <c r="G250" s="28">
        <f>IF($B250="","",IFERROR(IF($F250="노임",VLOOKUP($B250,노임단가!$A$6:$D$105,4,FALSE),IF($F250="자재",VLOOKUP($B250,자재단가!$A$6:$E$205,5,FALSE),IF($F250="기계",VLOOKUP($B250,기계경비!$A$6:$E$105,5,FALSE),""))),""))</f>
        <v/>
      </c>
      <c r="H250" s="28">
        <f>IF($F250="노임",N($G250),"")</f>
        <v/>
      </c>
      <c r="I250" s="28">
        <f>IF(OR($E250="",H250=""),"",ROUND($E250*H250,0))</f>
        <v/>
      </c>
      <c r="J250" s="28">
        <f>IF($F250="자재",N($G250),"")</f>
        <v/>
      </c>
      <c r="K250" s="28">
        <f>IF(OR($E250="",J250=""),"",ROUND($E250*J250,0))</f>
        <v/>
      </c>
      <c r="L250" s="28">
        <f>IF($F250="기계",N($G250),"")</f>
        <v/>
      </c>
      <c r="M250" s="28">
        <f>IF(OR($E250="",L250=""),"",ROUND($E250*L250,0))</f>
        <v/>
      </c>
    </row>
    <row r="251" ht="19" customHeight="1">
      <c r="A251" s="26" t="n"/>
      <c r="B251" s="27" t="n"/>
      <c r="C251" s="27" t="n"/>
      <c r="D251" s="26" t="n"/>
      <c r="E251" s="29" t="n"/>
      <c r="F251" s="26" t="n"/>
      <c r="G251" s="28">
        <f>IF($B251="","",IFERROR(IF($F251="노임",VLOOKUP($B251,노임단가!$A$6:$D$105,4,FALSE),IF($F251="자재",VLOOKUP($B251,자재단가!$A$6:$E$205,5,FALSE),IF($F251="기계",VLOOKUP($B251,기계경비!$A$6:$E$105,5,FALSE),""))),""))</f>
        <v/>
      </c>
      <c r="H251" s="28">
        <f>IF($F251="노임",N($G251),"")</f>
        <v/>
      </c>
      <c r="I251" s="28">
        <f>IF(OR($E251="",H251=""),"",ROUND($E251*H251,0))</f>
        <v/>
      </c>
      <c r="J251" s="28">
        <f>IF($F251="자재",N($G251),"")</f>
        <v/>
      </c>
      <c r="K251" s="28">
        <f>IF(OR($E251="",J251=""),"",ROUND($E251*J251,0))</f>
        <v/>
      </c>
      <c r="L251" s="28">
        <f>IF($F251="기계",N($G251),"")</f>
        <v/>
      </c>
      <c r="M251" s="28">
        <f>IF(OR($E251="",L251=""),"",ROUND($E251*L251,0))</f>
        <v/>
      </c>
    </row>
    <row r="252" ht="19" customHeight="1">
      <c r="A252" s="26" t="n"/>
      <c r="B252" s="27" t="n"/>
      <c r="C252" s="27" t="n"/>
      <c r="D252" s="26" t="n"/>
      <c r="E252" s="29" t="n"/>
      <c r="F252" s="26" t="n"/>
      <c r="G252" s="28">
        <f>IF($B252="","",IFERROR(IF($F252="노임",VLOOKUP($B252,노임단가!$A$6:$D$105,4,FALSE),IF($F252="자재",VLOOKUP($B252,자재단가!$A$6:$E$205,5,FALSE),IF($F252="기계",VLOOKUP($B252,기계경비!$A$6:$E$105,5,FALSE),""))),""))</f>
        <v/>
      </c>
      <c r="H252" s="28">
        <f>IF($F252="노임",N($G252),"")</f>
        <v/>
      </c>
      <c r="I252" s="28">
        <f>IF(OR($E252="",H252=""),"",ROUND($E252*H252,0))</f>
        <v/>
      </c>
      <c r="J252" s="28">
        <f>IF($F252="자재",N($G252),"")</f>
        <v/>
      </c>
      <c r="K252" s="28">
        <f>IF(OR($E252="",J252=""),"",ROUND($E252*J252,0))</f>
        <v/>
      </c>
      <c r="L252" s="28">
        <f>IF($F252="기계",N($G252),"")</f>
        <v/>
      </c>
      <c r="M252" s="28">
        <f>IF(OR($E252="",L252=""),"",ROUND($E252*L252,0))</f>
        <v/>
      </c>
    </row>
    <row r="253" ht="19" customHeight="1">
      <c r="A253" s="26" t="n"/>
      <c r="B253" s="27" t="n"/>
      <c r="C253" s="27" t="n"/>
      <c r="D253" s="26" t="n"/>
      <c r="E253" s="29" t="n"/>
      <c r="F253" s="26" t="n"/>
      <c r="G253" s="28">
        <f>IF($B253="","",IFERROR(IF($F253="노임",VLOOKUP($B253,노임단가!$A$6:$D$105,4,FALSE),IF($F253="자재",VLOOKUP($B253,자재단가!$A$6:$E$205,5,FALSE),IF($F253="기계",VLOOKUP($B253,기계경비!$A$6:$E$105,5,FALSE),""))),""))</f>
        <v/>
      </c>
      <c r="H253" s="28">
        <f>IF($F253="노임",N($G253),"")</f>
        <v/>
      </c>
      <c r="I253" s="28">
        <f>IF(OR($E253="",H253=""),"",ROUND($E253*H253,0))</f>
        <v/>
      </c>
      <c r="J253" s="28">
        <f>IF($F253="자재",N($G253),"")</f>
        <v/>
      </c>
      <c r="K253" s="28">
        <f>IF(OR($E253="",J253=""),"",ROUND($E253*J253,0))</f>
        <v/>
      </c>
      <c r="L253" s="28">
        <f>IF($F253="기계",N($G253),"")</f>
        <v/>
      </c>
      <c r="M253" s="28">
        <f>IF(OR($E253="",L253=""),"",ROUND($E253*L253,0))</f>
        <v/>
      </c>
    </row>
    <row r="254" ht="19" customHeight="1">
      <c r="A254" s="26" t="n"/>
      <c r="B254" s="27" t="n"/>
      <c r="C254" s="27" t="n"/>
      <c r="D254" s="26" t="n"/>
      <c r="E254" s="29" t="n"/>
      <c r="F254" s="26" t="n"/>
      <c r="G254" s="28">
        <f>IF($B254="","",IFERROR(IF($F254="노임",VLOOKUP($B254,노임단가!$A$6:$D$105,4,FALSE),IF($F254="자재",VLOOKUP($B254,자재단가!$A$6:$E$205,5,FALSE),IF($F254="기계",VLOOKUP($B254,기계경비!$A$6:$E$105,5,FALSE),""))),""))</f>
        <v/>
      </c>
      <c r="H254" s="28">
        <f>IF($F254="노임",N($G254),"")</f>
        <v/>
      </c>
      <c r="I254" s="28">
        <f>IF(OR($E254="",H254=""),"",ROUND($E254*H254,0))</f>
        <v/>
      </c>
      <c r="J254" s="28">
        <f>IF($F254="자재",N($G254),"")</f>
        <v/>
      </c>
      <c r="K254" s="28">
        <f>IF(OR($E254="",J254=""),"",ROUND($E254*J254,0))</f>
        <v/>
      </c>
      <c r="L254" s="28">
        <f>IF($F254="기계",N($G254),"")</f>
        <v/>
      </c>
      <c r="M254" s="28">
        <f>IF(OR($E254="",L254=""),"",ROUND($E254*L254,0))</f>
        <v/>
      </c>
    </row>
    <row r="255" ht="19" customHeight="1">
      <c r="A255" s="26" t="n"/>
      <c r="B255" s="27" t="n"/>
      <c r="C255" s="27" t="n"/>
      <c r="D255" s="26" t="n"/>
      <c r="E255" s="29" t="n"/>
      <c r="F255" s="26" t="n"/>
      <c r="G255" s="28">
        <f>IF($B255="","",IFERROR(IF($F255="노임",VLOOKUP($B255,노임단가!$A$6:$D$105,4,FALSE),IF($F255="자재",VLOOKUP($B255,자재단가!$A$6:$E$205,5,FALSE),IF($F255="기계",VLOOKUP($B255,기계경비!$A$6:$E$105,5,FALSE),""))),""))</f>
        <v/>
      </c>
      <c r="H255" s="28">
        <f>IF($F255="노임",N($G255),"")</f>
        <v/>
      </c>
      <c r="I255" s="28">
        <f>IF(OR($E255="",H255=""),"",ROUND($E255*H255,0))</f>
        <v/>
      </c>
      <c r="J255" s="28">
        <f>IF($F255="자재",N($G255),"")</f>
        <v/>
      </c>
      <c r="K255" s="28">
        <f>IF(OR($E255="",J255=""),"",ROUND($E255*J255,0))</f>
        <v/>
      </c>
      <c r="L255" s="28">
        <f>IF($F255="기계",N($G255),"")</f>
        <v/>
      </c>
      <c r="M255" s="28">
        <f>IF(OR($E255="",L255=""),"",ROUND($E255*L255,0))</f>
        <v/>
      </c>
    </row>
    <row r="256" ht="19" customHeight="1">
      <c r="A256" s="26" t="n"/>
      <c r="B256" s="27" t="n"/>
      <c r="C256" s="27" t="n"/>
      <c r="D256" s="26" t="n"/>
      <c r="E256" s="29" t="n"/>
      <c r="F256" s="26" t="n"/>
      <c r="G256" s="28">
        <f>IF($B256="","",IFERROR(IF($F256="노임",VLOOKUP($B256,노임단가!$A$6:$D$105,4,FALSE),IF($F256="자재",VLOOKUP($B256,자재단가!$A$6:$E$205,5,FALSE),IF($F256="기계",VLOOKUP($B256,기계경비!$A$6:$E$105,5,FALSE),""))),""))</f>
        <v/>
      </c>
      <c r="H256" s="28">
        <f>IF($F256="노임",N($G256),"")</f>
        <v/>
      </c>
      <c r="I256" s="28">
        <f>IF(OR($E256="",H256=""),"",ROUND($E256*H256,0))</f>
        <v/>
      </c>
      <c r="J256" s="28">
        <f>IF($F256="자재",N($G256),"")</f>
        <v/>
      </c>
      <c r="K256" s="28">
        <f>IF(OR($E256="",J256=""),"",ROUND($E256*J256,0))</f>
        <v/>
      </c>
      <c r="L256" s="28">
        <f>IF($F256="기계",N($G256),"")</f>
        <v/>
      </c>
      <c r="M256" s="28">
        <f>IF(OR($E256="",L256=""),"",ROUND($E256*L256,0))</f>
        <v/>
      </c>
    </row>
    <row r="257" ht="19" customHeight="1">
      <c r="A257" s="26" t="n"/>
      <c r="B257" s="27" t="n"/>
      <c r="C257" s="27" t="n"/>
      <c r="D257" s="26" t="n"/>
      <c r="E257" s="29" t="n"/>
      <c r="F257" s="26" t="n"/>
      <c r="G257" s="28">
        <f>IF($B257="","",IFERROR(IF($F257="노임",VLOOKUP($B257,노임단가!$A$6:$D$105,4,FALSE),IF($F257="자재",VLOOKUP($B257,자재단가!$A$6:$E$205,5,FALSE),IF($F257="기계",VLOOKUP($B257,기계경비!$A$6:$E$105,5,FALSE),""))),""))</f>
        <v/>
      </c>
      <c r="H257" s="28">
        <f>IF($F257="노임",N($G257),"")</f>
        <v/>
      </c>
      <c r="I257" s="28">
        <f>IF(OR($E257="",H257=""),"",ROUND($E257*H257,0))</f>
        <v/>
      </c>
      <c r="J257" s="28">
        <f>IF($F257="자재",N($G257),"")</f>
        <v/>
      </c>
      <c r="K257" s="28">
        <f>IF(OR($E257="",J257=""),"",ROUND($E257*J257,0))</f>
        <v/>
      </c>
      <c r="L257" s="28">
        <f>IF($F257="기계",N($G257),"")</f>
        <v/>
      </c>
      <c r="M257" s="28">
        <f>IF(OR($E257="",L257=""),"",ROUND($E257*L257,0))</f>
        <v/>
      </c>
    </row>
    <row r="258" ht="19" customHeight="1">
      <c r="A258" s="26" t="n"/>
      <c r="B258" s="27" t="n"/>
      <c r="C258" s="27" t="n"/>
      <c r="D258" s="26" t="n"/>
      <c r="E258" s="29" t="n"/>
      <c r="F258" s="26" t="n"/>
      <c r="G258" s="28">
        <f>IF($B258="","",IFERROR(IF($F258="노임",VLOOKUP($B258,노임단가!$A$6:$D$105,4,FALSE),IF($F258="자재",VLOOKUP($B258,자재단가!$A$6:$E$205,5,FALSE),IF($F258="기계",VLOOKUP($B258,기계경비!$A$6:$E$105,5,FALSE),""))),""))</f>
        <v/>
      </c>
      <c r="H258" s="28">
        <f>IF($F258="노임",N($G258),"")</f>
        <v/>
      </c>
      <c r="I258" s="28">
        <f>IF(OR($E258="",H258=""),"",ROUND($E258*H258,0))</f>
        <v/>
      </c>
      <c r="J258" s="28">
        <f>IF($F258="자재",N($G258),"")</f>
        <v/>
      </c>
      <c r="K258" s="28">
        <f>IF(OR($E258="",J258=""),"",ROUND($E258*J258,0))</f>
        <v/>
      </c>
      <c r="L258" s="28">
        <f>IF($F258="기계",N($G258),"")</f>
        <v/>
      </c>
      <c r="M258" s="28">
        <f>IF(OR($E258="",L258=""),"",ROUND($E258*L258,0))</f>
        <v/>
      </c>
    </row>
    <row r="259" ht="19" customHeight="1">
      <c r="A259" s="26" t="n"/>
      <c r="B259" s="27" t="n"/>
      <c r="C259" s="27" t="n"/>
      <c r="D259" s="26" t="n"/>
      <c r="E259" s="29" t="n"/>
      <c r="F259" s="26" t="n"/>
      <c r="G259" s="28">
        <f>IF($B259="","",IFERROR(IF($F259="노임",VLOOKUP($B259,노임단가!$A$6:$D$105,4,FALSE),IF($F259="자재",VLOOKUP($B259,자재단가!$A$6:$E$205,5,FALSE),IF($F259="기계",VLOOKUP($B259,기계경비!$A$6:$E$105,5,FALSE),""))),""))</f>
        <v/>
      </c>
      <c r="H259" s="28">
        <f>IF($F259="노임",N($G259),"")</f>
        <v/>
      </c>
      <c r="I259" s="28">
        <f>IF(OR($E259="",H259=""),"",ROUND($E259*H259,0))</f>
        <v/>
      </c>
      <c r="J259" s="28">
        <f>IF($F259="자재",N($G259),"")</f>
        <v/>
      </c>
      <c r="K259" s="28">
        <f>IF(OR($E259="",J259=""),"",ROUND($E259*J259,0))</f>
        <v/>
      </c>
      <c r="L259" s="28">
        <f>IF($F259="기계",N($G259),"")</f>
        <v/>
      </c>
      <c r="M259" s="28">
        <f>IF(OR($E259="",L259=""),"",ROUND($E259*L259,0))</f>
        <v/>
      </c>
    </row>
    <row r="260" ht="19" customHeight="1">
      <c r="A260" s="26" t="n"/>
      <c r="B260" s="27" t="n"/>
      <c r="C260" s="27" t="n"/>
      <c r="D260" s="26" t="n"/>
      <c r="E260" s="29" t="n"/>
      <c r="F260" s="26" t="n"/>
      <c r="G260" s="28">
        <f>IF($B260="","",IFERROR(IF($F260="노임",VLOOKUP($B260,노임단가!$A$6:$D$105,4,FALSE),IF($F260="자재",VLOOKUP($B260,자재단가!$A$6:$E$205,5,FALSE),IF($F260="기계",VLOOKUP($B260,기계경비!$A$6:$E$105,5,FALSE),""))),""))</f>
        <v/>
      </c>
      <c r="H260" s="28">
        <f>IF($F260="노임",N($G260),"")</f>
        <v/>
      </c>
      <c r="I260" s="28">
        <f>IF(OR($E260="",H260=""),"",ROUND($E260*H260,0))</f>
        <v/>
      </c>
      <c r="J260" s="28">
        <f>IF($F260="자재",N($G260),"")</f>
        <v/>
      </c>
      <c r="K260" s="28">
        <f>IF(OR($E260="",J260=""),"",ROUND($E260*J260,0))</f>
        <v/>
      </c>
      <c r="L260" s="28">
        <f>IF($F260="기계",N($G260),"")</f>
        <v/>
      </c>
      <c r="M260" s="28">
        <f>IF(OR($E260="",L260=""),"",ROUND($E260*L260,0))</f>
        <v/>
      </c>
    </row>
    <row r="261" ht="19" customHeight="1">
      <c r="A261" s="26" t="n"/>
      <c r="B261" s="27" t="n"/>
      <c r="C261" s="27" t="n"/>
      <c r="D261" s="26" t="n"/>
      <c r="E261" s="29" t="n"/>
      <c r="F261" s="26" t="n"/>
      <c r="G261" s="28">
        <f>IF($B261="","",IFERROR(IF($F261="노임",VLOOKUP($B261,노임단가!$A$6:$D$105,4,FALSE),IF($F261="자재",VLOOKUP($B261,자재단가!$A$6:$E$205,5,FALSE),IF($F261="기계",VLOOKUP($B261,기계경비!$A$6:$E$105,5,FALSE),""))),""))</f>
        <v/>
      </c>
      <c r="H261" s="28">
        <f>IF($F261="노임",N($G261),"")</f>
        <v/>
      </c>
      <c r="I261" s="28">
        <f>IF(OR($E261="",H261=""),"",ROUND($E261*H261,0))</f>
        <v/>
      </c>
      <c r="J261" s="28">
        <f>IF($F261="자재",N($G261),"")</f>
        <v/>
      </c>
      <c r="K261" s="28">
        <f>IF(OR($E261="",J261=""),"",ROUND($E261*J261,0))</f>
        <v/>
      </c>
      <c r="L261" s="28">
        <f>IF($F261="기계",N($G261),"")</f>
        <v/>
      </c>
      <c r="M261" s="28">
        <f>IF(OR($E261="",L261=""),"",ROUND($E261*L261,0))</f>
        <v/>
      </c>
    </row>
    <row r="262" ht="19" customHeight="1">
      <c r="A262" s="26" t="n"/>
      <c r="B262" s="27" t="n"/>
      <c r="C262" s="27" t="n"/>
      <c r="D262" s="26" t="n"/>
      <c r="E262" s="29" t="n"/>
      <c r="F262" s="26" t="n"/>
      <c r="G262" s="28">
        <f>IF($B262="","",IFERROR(IF($F262="노임",VLOOKUP($B262,노임단가!$A$6:$D$105,4,FALSE),IF($F262="자재",VLOOKUP($B262,자재단가!$A$6:$E$205,5,FALSE),IF($F262="기계",VLOOKUP($B262,기계경비!$A$6:$E$105,5,FALSE),""))),""))</f>
        <v/>
      </c>
      <c r="H262" s="28">
        <f>IF($F262="노임",N($G262),"")</f>
        <v/>
      </c>
      <c r="I262" s="28">
        <f>IF(OR($E262="",H262=""),"",ROUND($E262*H262,0))</f>
        <v/>
      </c>
      <c r="J262" s="28">
        <f>IF($F262="자재",N($G262),"")</f>
        <v/>
      </c>
      <c r="K262" s="28">
        <f>IF(OR($E262="",J262=""),"",ROUND($E262*J262,0))</f>
        <v/>
      </c>
      <c r="L262" s="28">
        <f>IF($F262="기계",N($G262),"")</f>
        <v/>
      </c>
      <c r="M262" s="28">
        <f>IF(OR($E262="",L262=""),"",ROUND($E262*L262,0))</f>
        <v/>
      </c>
    </row>
    <row r="263" ht="19" customHeight="1">
      <c r="A263" s="26" t="n"/>
      <c r="B263" s="27" t="n"/>
      <c r="C263" s="27" t="n"/>
      <c r="D263" s="26" t="n"/>
      <c r="E263" s="29" t="n"/>
      <c r="F263" s="26" t="n"/>
      <c r="G263" s="28">
        <f>IF($B263="","",IFERROR(IF($F263="노임",VLOOKUP($B263,노임단가!$A$6:$D$105,4,FALSE),IF($F263="자재",VLOOKUP($B263,자재단가!$A$6:$E$205,5,FALSE),IF($F263="기계",VLOOKUP($B263,기계경비!$A$6:$E$105,5,FALSE),""))),""))</f>
        <v/>
      </c>
      <c r="H263" s="28">
        <f>IF($F263="노임",N($G263),"")</f>
        <v/>
      </c>
      <c r="I263" s="28">
        <f>IF(OR($E263="",H263=""),"",ROUND($E263*H263,0))</f>
        <v/>
      </c>
      <c r="J263" s="28">
        <f>IF($F263="자재",N($G263),"")</f>
        <v/>
      </c>
      <c r="K263" s="28">
        <f>IF(OR($E263="",J263=""),"",ROUND($E263*J263,0))</f>
        <v/>
      </c>
      <c r="L263" s="28">
        <f>IF($F263="기계",N($G263),"")</f>
        <v/>
      </c>
      <c r="M263" s="28">
        <f>IF(OR($E263="",L263=""),"",ROUND($E263*L263,0))</f>
        <v/>
      </c>
    </row>
    <row r="264" ht="19" customHeight="1">
      <c r="A264" s="26" t="n"/>
      <c r="B264" s="27" t="n"/>
      <c r="C264" s="27" t="n"/>
      <c r="D264" s="26" t="n"/>
      <c r="E264" s="29" t="n"/>
      <c r="F264" s="26" t="n"/>
      <c r="G264" s="28">
        <f>IF($B264="","",IFERROR(IF($F264="노임",VLOOKUP($B264,노임단가!$A$6:$D$105,4,FALSE),IF($F264="자재",VLOOKUP($B264,자재단가!$A$6:$E$205,5,FALSE),IF($F264="기계",VLOOKUP($B264,기계경비!$A$6:$E$105,5,FALSE),""))),""))</f>
        <v/>
      </c>
      <c r="H264" s="28">
        <f>IF($F264="노임",N($G264),"")</f>
        <v/>
      </c>
      <c r="I264" s="28">
        <f>IF(OR($E264="",H264=""),"",ROUND($E264*H264,0))</f>
        <v/>
      </c>
      <c r="J264" s="28">
        <f>IF($F264="자재",N($G264),"")</f>
        <v/>
      </c>
      <c r="K264" s="28">
        <f>IF(OR($E264="",J264=""),"",ROUND($E264*J264,0))</f>
        <v/>
      </c>
      <c r="L264" s="28">
        <f>IF($F264="기계",N($G264),"")</f>
        <v/>
      </c>
      <c r="M264" s="28">
        <f>IF(OR($E264="",L264=""),"",ROUND($E264*L264,0))</f>
        <v/>
      </c>
    </row>
    <row r="265" ht="19" customHeight="1">
      <c r="A265" s="26" t="n"/>
      <c r="B265" s="27" t="n"/>
      <c r="C265" s="27" t="n"/>
      <c r="D265" s="26" t="n"/>
      <c r="E265" s="29" t="n"/>
      <c r="F265" s="26" t="n"/>
      <c r="G265" s="28">
        <f>IF($B265="","",IFERROR(IF($F265="노임",VLOOKUP($B265,노임단가!$A$6:$D$105,4,FALSE),IF($F265="자재",VLOOKUP($B265,자재단가!$A$6:$E$205,5,FALSE),IF($F265="기계",VLOOKUP($B265,기계경비!$A$6:$E$105,5,FALSE),""))),""))</f>
        <v/>
      </c>
      <c r="H265" s="28">
        <f>IF($F265="노임",N($G265),"")</f>
        <v/>
      </c>
      <c r="I265" s="28">
        <f>IF(OR($E265="",H265=""),"",ROUND($E265*H265,0))</f>
        <v/>
      </c>
      <c r="J265" s="28">
        <f>IF($F265="자재",N($G265),"")</f>
        <v/>
      </c>
      <c r="K265" s="28">
        <f>IF(OR($E265="",J265=""),"",ROUND($E265*J265,0))</f>
        <v/>
      </c>
      <c r="L265" s="28">
        <f>IF($F265="기계",N($G265),"")</f>
        <v/>
      </c>
      <c r="M265" s="28">
        <f>IF(OR($E265="",L265=""),"",ROUND($E265*L265,0))</f>
        <v/>
      </c>
    </row>
    <row r="266" ht="19" customHeight="1">
      <c r="A266" s="26" t="n"/>
      <c r="B266" s="27" t="n"/>
      <c r="C266" s="27" t="n"/>
      <c r="D266" s="26" t="n"/>
      <c r="E266" s="29" t="n"/>
      <c r="F266" s="26" t="n"/>
      <c r="G266" s="28">
        <f>IF($B266="","",IFERROR(IF($F266="노임",VLOOKUP($B266,노임단가!$A$6:$D$105,4,FALSE),IF($F266="자재",VLOOKUP($B266,자재단가!$A$6:$E$205,5,FALSE),IF($F266="기계",VLOOKUP($B266,기계경비!$A$6:$E$105,5,FALSE),""))),""))</f>
        <v/>
      </c>
      <c r="H266" s="28">
        <f>IF($F266="노임",N($G266),"")</f>
        <v/>
      </c>
      <c r="I266" s="28">
        <f>IF(OR($E266="",H266=""),"",ROUND($E266*H266,0))</f>
        <v/>
      </c>
      <c r="J266" s="28">
        <f>IF($F266="자재",N($G266),"")</f>
        <v/>
      </c>
      <c r="K266" s="28">
        <f>IF(OR($E266="",J266=""),"",ROUND($E266*J266,0))</f>
        <v/>
      </c>
      <c r="L266" s="28">
        <f>IF($F266="기계",N($G266),"")</f>
        <v/>
      </c>
      <c r="M266" s="28">
        <f>IF(OR($E266="",L266=""),"",ROUND($E266*L266,0))</f>
        <v/>
      </c>
    </row>
    <row r="267" ht="19" customHeight="1">
      <c r="A267" s="26" t="n"/>
      <c r="B267" s="27" t="n"/>
      <c r="C267" s="27" t="n"/>
      <c r="D267" s="26" t="n"/>
      <c r="E267" s="29" t="n"/>
      <c r="F267" s="26" t="n"/>
      <c r="G267" s="28">
        <f>IF($B267="","",IFERROR(IF($F267="노임",VLOOKUP($B267,노임단가!$A$6:$D$105,4,FALSE),IF($F267="자재",VLOOKUP($B267,자재단가!$A$6:$E$205,5,FALSE),IF($F267="기계",VLOOKUP($B267,기계경비!$A$6:$E$105,5,FALSE),""))),""))</f>
        <v/>
      </c>
      <c r="H267" s="28">
        <f>IF($F267="노임",N($G267),"")</f>
        <v/>
      </c>
      <c r="I267" s="28">
        <f>IF(OR($E267="",H267=""),"",ROUND($E267*H267,0))</f>
        <v/>
      </c>
      <c r="J267" s="28">
        <f>IF($F267="자재",N($G267),"")</f>
        <v/>
      </c>
      <c r="K267" s="28">
        <f>IF(OR($E267="",J267=""),"",ROUND($E267*J267,0))</f>
        <v/>
      </c>
      <c r="L267" s="28">
        <f>IF($F267="기계",N($G267),"")</f>
        <v/>
      </c>
      <c r="M267" s="28">
        <f>IF(OR($E267="",L267=""),"",ROUND($E267*L267,0))</f>
        <v/>
      </c>
    </row>
    <row r="268" ht="19" customHeight="1">
      <c r="A268" s="26" t="n"/>
      <c r="B268" s="27" t="n"/>
      <c r="C268" s="27" t="n"/>
      <c r="D268" s="26" t="n"/>
      <c r="E268" s="29" t="n"/>
      <c r="F268" s="26" t="n"/>
      <c r="G268" s="28">
        <f>IF($B268="","",IFERROR(IF($F268="노임",VLOOKUP($B268,노임단가!$A$6:$D$105,4,FALSE),IF($F268="자재",VLOOKUP($B268,자재단가!$A$6:$E$205,5,FALSE),IF($F268="기계",VLOOKUP($B268,기계경비!$A$6:$E$105,5,FALSE),""))),""))</f>
        <v/>
      </c>
      <c r="H268" s="28">
        <f>IF($F268="노임",N($G268),"")</f>
        <v/>
      </c>
      <c r="I268" s="28">
        <f>IF(OR($E268="",H268=""),"",ROUND($E268*H268,0))</f>
        <v/>
      </c>
      <c r="J268" s="28">
        <f>IF($F268="자재",N($G268),"")</f>
        <v/>
      </c>
      <c r="K268" s="28">
        <f>IF(OR($E268="",J268=""),"",ROUND($E268*J268,0))</f>
        <v/>
      </c>
      <c r="L268" s="28">
        <f>IF($F268="기계",N($G268),"")</f>
        <v/>
      </c>
      <c r="M268" s="28">
        <f>IF(OR($E268="",L268=""),"",ROUND($E268*L268,0))</f>
        <v/>
      </c>
    </row>
    <row r="269" ht="19" customHeight="1">
      <c r="A269" s="26" t="n"/>
      <c r="B269" s="27" t="n"/>
      <c r="C269" s="27" t="n"/>
      <c r="D269" s="26" t="n"/>
      <c r="E269" s="29" t="n"/>
      <c r="F269" s="26" t="n"/>
      <c r="G269" s="28">
        <f>IF($B269="","",IFERROR(IF($F269="노임",VLOOKUP($B269,노임단가!$A$6:$D$105,4,FALSE),IF($F269="자재",VLOOKUP($B269,자재단가!$A$6:$E$205,5,FALSE),IF($F269="기계",VLOOKUP($B269,기계경비!$A$6:$E$105,5,FALSE),""))),""))</f>
        <v/>
      </c>
      <c r="H269" s="28">
        <f>IF($F269="노임",N($G269),"")</f>
        <v/>
      </c>
      <c r="I269" s="28">
        <f>IF(OR($E269="",H269=""),"",ROUND($E269*H269,0))</f>
        <v/>
      </c>
      <c r="J269" s="28">
        <f>IF($F269="자재",N($G269),"")</f>
        <v/>
      </c>
      <c r="K269" s="28">
        <f>IF(OR($E269="",J269=""),"",ROUND($E269*J269,0))</f>
        <v/>
      </c>
      <c r="L269" s="28">
        <f>IF($F269="기계",N($G269),"")</f>
        <v/>
      </c>
      <c r="M269" s="28">
        <f>IF(OR($E269="",L269=""),"",ROUND($E269*L269,0))</f>
        <v/>
      </c>
    </row>
    <row r="270" ht="19" customHeight="1">
      <c r="A270" s="26" t="n"/>
      <c r="B270" s="27" t="n"/>
      <c r="C270" s="27" t="n"/>
      <c r="D270" s="26" t="n"/>
      <c r="E270" s="29" t="n"/>
      <c r="F270" s="26" t="n"/>
      <c r="G270" s="28">
        <f>IF($B270="","",IFERROR(IF($F270="노임",VLOOKUP($B270,노임단가!$A$6:$D$105,4,FALSE),IF($F270="자재",VLOOKUP($B270,자재단가!$A$6:$E$205,5,FALSE),IF($F270="기계",VLOOKUP($B270,기계경비!$A$6:$E$105,5,FALSE),""))),""))</f>
        <v/>
      </c>
      <c r="H270" s="28">
        <f>IF($F270="노임",N($G270),"")</f>
        <v/>
      </c>
      <c r="I270" s="28">
        <f>IF(OR($E270="",H270=""),"",ROUND($E270*H270,0))</f>
        <v/>
      </c>
      <c r="J270" s="28">
        <f>IF($F270="자재",N($G270),"")</f>
        <v/>
      </c>
      <c r="K270" s="28">
        <f>IF(OR($E270="",J270=""),"",ROUND($E270*J270,0))</f>
        <v/>
      </c>
      <c r="L270" s="28">
        <f>IF($F270="기계",N($G270),"")</f>
        <v/>
      </c>
      <c r="M270" s="28">
        <f>IF(OR($E270="",L270=""),"",ROUND($E270*L270,0))</f>
        <v/>
      </c>
    </row>
    <row r="271" ht="19" customHeight="1">
      <c r="A271" s="26" t="n"/>
      <c r="B271" s="27" t="n"/>
      <c r="C271" s="27" t="n"/>
      <c r="D271" s="26" t="n"/>
      <c r="E271" s="29" t="n"/>
      <c r="F271" s="26" t="n"/>
      <c r="G271" s="28">
        <f>IF($B271="","",IFERROR(IF($F271="노임",VLOOKUP($B271,노임단가!$A$6:$D$105,4,FALSE),IF($F271="자재",VLOOKUP($B271,자재단가!$A$6:$E$205,5,FALSE),IF($F271="기계",VLOOKUP($B271,기계경비!$A$6:$E$105,5,FALSE),""))),""))</f>
        <v/>
      </c>
      <c r="H271" s="28">
        <f>IF($F271="노임",N($G271),"")</f>
        <v/>
      </c>
      <c r="I271" s="28">
        <f>IF(OR($E271="",H271=""),"",ROUND($E271*H271,0))</f>
        <v/>
      </c>
      <c r="J271" s="28">
        <f>IF($F271="자재",N($G271),"")</f>
        <v/>
      </c>
      <c r="K271" s="28">
        <f>IF(OR($E271="",J271=""),"",ROUND($E271*J271,0))</f>
        <v/>
      </c>
      <c r="L271" s="28">
        <f>IF($F271="기계",N($G271),"")</f>
        <v/>
      </c>
      <c r="M271" s="28">
        <f>IF(OR($E271="",L271=""),"",ROUND($E271*L271,0))</f>
        <v/>
      </c>
    </row>
    <row r="272" ht="19" customHeight="1">
      <c r="A272" s="26" t="n"/>
      <c r="B272" s="27" t="n"/>
      <c r="C272" s="27" t="n"/>
      <c r="D272" s="26" t="n"/>
      <c r="E272" s="29" t="n"/>
      <c r="F272" s="26" t="n"/>
      <c r="G272" s="28">
        <f>IF($B272="","",IFERROR(IF($F272="노임",VLOOKUP($B272,노임단가!$A$6:$D$105,4,FALSE),IF($F272="자재",VLOOKUP($B272,자재단가!$A$6:$E$205,5,FALSE),IF($F272="기계",VLOOKUP($B272,기계경비!$A$6:$E$105,5,FALSE),""))),""))</f>
        <v/>
      </c>
      <c r="H272" s="28">
        <f>IF($F272="노임",N($G272),"")</f>
        <v/>
      </c>
      <c r="I272" s="28">
        <f>IF(OR($E272="",H272=""),"",ROUND($E272*H272,0))</f>
        <v/>
      </c>
      <c r="J272" s="28">
        <f>IF($F272="자재",N($G272),"")</f>
        <v/>
      </c>
      <c r="K272" s="28">
        <f>IF(OR($E272="",J272=""),"",ROUND($E272*J272,0))</f>
        <v/>
      </c>
      <c r="L272" s="28">
        <f>IF($F272="기계",N($G272),"")</f>
        <v/>
      </c>
      <c r="M272" s="28">
        <f>IF(OR($E272="",L272=""),"",ROUND($E272*L272,0))</f>
        <v/>
      </c>
    </row>
    <row r="273" ht="19" customHeight="1">
      <c r="A273" s="26" t="n"/>
      <c r="B273" s="27" t="n"/>
      <c r="C273" s="27" t="n"/>
      <c r="D273" s="26" t="n"/>
      <c r="E273" s="29" t="n"/>
      <c r="F273" s="26" t="n"/>
      <c r="G273" s="28">
        <f>IF($B273="","",IFERROR(IF($F273="노임",VLOOKUP($B273,노임단가!$A$6:$D$105,4,FALSE),IF($F273="자재",VLOOKUP($B273,자재단가!$A$6:$E$205,5,FALSE),IF($F273="기계",VLOOKUP($B273,기계경비!$A$6:$E$105,5,FALSE),""))),""))</f>
        <v/>
      </c>
      <c r="H273" s="28">
        <f>IF($F273="노임",N($G273),"")</f>
        <v/>
      </c>
      <c r="I273" s="28">
        <f>IF(OR($E273="",H273=""),"",ROUND($E273*H273,0))</f>
        <v/>
      </c>
      <c r="J273" s="28">
        <f>IF($F273="자재",N($G273),"")</f>
        <v/>
      </c>
      <c r="K273" s="28">
        <f>IF(OR($E273="",J273=""),"",ROUND($E273*J273,0))</f>
        <v/>
      </c>
      <c r="L273" s="28">
        <f>IF($F273="기계",N($G273),"")</f>
        <v/>
      </c>
      <c r="M273" s="28">
        <f>IF(OR($E273="",L273=""),"",ROUND($E273*L273,0))</f>
        <v/>
      </c>
    </row>
    <row r="274" ht="19" customHeight="1">
      <c r="A274" s="26" t="n"/>
      <c r="B274" s="27" t="n"/>
      <c r="C274" s="27" t="n"/>
      <c r="D274" s="26" t="n"/>
      <c r="E274" s="29" t="n"/>
      <c r="F274" s="26" t="n"/>
      <c r="G274" s="28">
        <f>IF($B274="","",IFERROR(IF($F274="노임",VLOOKUP($B274,노임단가!$A$6:$D$105,4,FALSE),IF($F274="자재",VLOOKUP($B274,자재단가!$A$6:$E$205,5,FALSE),IF($F274="기계",VLOOKUP($B274,기계경비!$A$6:$E$105,5,FALSE),""))),""))</f>
        <v/>
      </c>
      <c r="H274" s="28">
        <f>IF($F274="노임",N($G274),"")</f>
        <v/>
      </c>
      <c r="I274" s="28">
        <f>IF(OR($E274="",H274=""),"",ROUND($E274*H274,0))</f>
        <v/>
      </c>
      <c r="J274" s="28">
        <f>IF($F274="자재",N($G274),"")</f>
        <v/>
      </c>
      <c r="K274" s="28">
        <f>IF(OR($E274="",J274=""),"",ROUND($E274*J274,0))</f>
        <v/>
      </c>
      <c r="L274" s="28">
        <f>IF($F274="기계",N($G274),"")</f>
        <v/>
      </c>
      <c r="M274" s="28">
        <f>IF(OR($E274="",L274=""),"",ROUND($E274*L274,0))</f>
        <v/>
      </c>
    </row>
    <row r="275" ht="19" customHeight="1">
      <c r="A275" s="26" t="n"/>
      <c r="B275" s="27" t="n"/>
      <c r="C275" s="27" t="n"/>
      <c r="D275" s="26" t="n"/>
      <c r="E275" s="29" t="n"/>
      <c r="F275" s="26" t="n"/>
      <c r="G275" s="28">
        <f>IF($B275="","",IFERROR(IF($F275="노임",VLOOKUP($B275,노임단가!$A$6:$D$105,4,FALSE),IF($F275="자재",VLOOKUP($B275,자재단가!$A$6:$E$205,5,FALSE),IF($F275="기계",VLOOKUP($B275,기계경비!$A$6:$E$105,5,FALSE),""))),""))</f>
        <v/>
      </c>
      <c r="H275" s="28">
        <f>IF($F275="노임",N($G275),"")</f>
        <v/>
      </c>
      <c r="I275" s="28">
        <f>IF(OR($E275="",H275=""),"",ROUND($E275*H275,0))</f>
        <v/>
      </c>
      <c r="J275" s="28">
        <f>IF($F275="자재",N($G275),"")</f>
        <v/>
      </c>
      <c r="K275" s="28">
        <f>IF(OR($E275="",J275=""),"",ROUND($E275*J275,0))</f>
        <v/>
      </c>
      <c r="L275" s="28">
        <f>IF($F275="기계",N($G275),"")</f>
        <v/>
      </c>
      <c r="M275" s="28">
        <f>IF(OR($E275="",L275=""),"",ROUND($E275*L275,0))</f>
        <v/>
      </c>
    </row>
    <row r="276" ht="19" customHeight="1">
      <c r="A276" s="26" t="n"/>
      <c r="B276" s="27" t="n"/>
      <c r="C276" s="27" t="n"/>
      <c r="D276" s="26" t="n"/>
      <c r="E276" s="29" t="n"/>
      <c r="F276" s="26" t="n"/>
      <c r="G276" s="28">
        <f>IF($B276="","",IFERROR(IF($F276="노임",VLOOKUP($B276,노임단가!$A$6:$D$105,4,FALSE),IF($F276="자재",VLOOKUP($B276,자재단가!$A$6:$E$205,5,FALSE),IF($F276="기계",VLOOKUP($B276,기계경비!$A$6:$E$105,5,FALSE),""))),""))</f>
        <v/>
      </c>
      <c r="H276" s="28">
        <f>IF($F276="노임",N($G276),"")</f>
        <v/>
      </c>
      <c r="I276" s="28">
        <f>IF(OR($E276="",H276=""),"",ROUND($E276*H276,0))</f>
        <v/>
      </c>
      <c r="J276" s="28">
        <f>IF($F276="자재",N($G276),"")</f>
        <v/>
      </c>
      <c r="K276" s="28">
        <f>IF(OR($E276="",J276=""),"",ROUND($E276*J276,0))</f>
        <v/>
      </c>
      <c r="L276" s="28">
        <f>IF($F276="기계",N($G276),"")</f>
        <v/>
      </c>
      <c r="M276" s="28">
        <f>IF(OR($E276="",L276=""),"",ROUND($E276*L276,0))</f>
        <v/>
      </c>
    </row>
    <row r="277" ht="19" customHeight="1">
      <c r="A277" s="26" t="n"/>
      <c r="B277" s="27" t="n"/>
      <c r="C277" s="27" t="n"/>
      <c r="D277" s="26" t="n"/>
      <c r="E277" s="29" t="n"/>
      <c r="F277" s="26" t="n"/>
      <c r="G277" s="28">
        <f>IF($B277="","",IFERROR(IF($F277="노임",VLOOKUP($B277,노임단가!$A$6:$D$105,4,FALSE),IF($F277="자재",VLOOKUP($B277,자재단가!$A$6:$E$205,5,FALSE),IF($F277="기계",VLOOKUP($B277,기계경비!$A$6:$E$105,5,FALSE),""))),""))</f>
        <v/>
      </c>
      <c r="H277" s="28">
        <f>IF($F277="노임",N($G277),"")</f>
        <v/>
      </c>
      <c r="I277" s="28">
        <f>IF(OR($E277="",H277=""),"",ROUND($E277*H277,0))</f>
        <v/>
      </c>
      <c r="J277" s="28">
        <f>IF($F277="자재",N($G277),"")</f>
        <v/>
      </c>
      <c r="K277" s="28">
        <f>IF(OR($E277="",J277=""),"",ROUND($E277*J277,0))</f>
        <v/>
      </c>
      <c r="L277" s="28">
        <f>IF($F277="기계",N($G277),"")</f>
        <v/>
      </c>
      <c r="M277" s="28">
        <f>IF(OR($E277="",L277=""),"",ROUND($E277*L277,0))</f>
        <v/>
      </c>
    </row>
    <row r="278" ht="19" customHeight="1">
      <c r="A278" s="26" t="n"/>
      <c r="B278" s="27" t="n"/>
      <c r="C278" s="27" t="n"/>
      <c r="D278" s="26" t="n"/>
      <c r="E278" s="29" t="n"/>
      <c r="F278" s="26" t="n"/>
      <c r="G278" s="28">
        <f>IF($B278="","",IFERROR(IF($F278="노임",VLOOKUP($B278,노임단가!$A$6:$D$105,4,FALSE),IF($F278="자재",VLOOKUP($B278,자재단가!$A$6:$E$205,5,FALSE),IF($F278="기계",VLOOKUP($B278,기계경비!$A$6:$E$105,5,FALSE),""))),""))</f>
        <v/>
      </c>
      <c r="H278" s="28">
        <f>IF($F278="노임",N($G278),"")</f>
        <v/>
      </c>
      <c r="I278" s="28">
        <f>IF(OR($E278="",H278=""),"",ROUND($E278*H278,0))</f>
        <v/>
      </c>
      <c r="J278" s="28">
        <f>IF($F278="자재",N($G278),"")</f>
        <v/>
      </c>
      <c r="K278" s="28">
        <f>IF(OR($E278="",J278=""),"",ROUND($E278*J278,0))</f>
        <v/>
      </c>
      <c r="L278" s="28">
        <f>IF($F278="기계",N($G278),"")</f>
        <v/>
      </c>
      <c r="M278" s="28">
        <f>IF(OR($E278="",L278=""),"",ROUND($E278*L278,0))</f>
        <v/>
      </c>
    </row>
    <row r="279" ht="19" customHeight="1">
      <c r="A279" s="26" t="n"/>
      <c r="B279" s="27" t="n"/>
      <c r="C279" s="27" t="n"/>
      <c r="D279" s="26" t="n"/>
      <c r="E279" s="29" t="n"/>
      <c r="F279" s="26" t="n"/>
      <c r="G279" s="28">
        <f>IF($B279="","",IFERROR(IF($F279="노임",VLOOKUP($B279,노임단가!$A$6:$D$105,4,FALSE),IF($F279="자재",VLOOKUP($B279,자재단가!$A$6:$E$205,5,FALSE),IF($F279="기계",VLOOKUP($B279,기계경비!$A$6:$E$105,5,FALSE),""))),""))</f>
        <v/>
      </c>
      <c r="H279" s="28">
        <f>IF($F279="노임",N($G279),"")</f>
        <v/>
      </c>
      <c r="I279" s="28">
        <f>IF(OR($E279="",H279=""),"",ROUND($E279*H279,0))</f>
        <v/>
      </c>
      <c r="J279" s="28">
        <f>IF($F279="자재",N($G279),"")</f>
        <v/>
      </c>
      <c r="K279" s="28">
        <f>IF(OR($E279="",J279=""),"",ROUND($E279*J279,0))</f>
        <v/>
      </c>
      <c r="L279" s="28">
        <f>IF($F279="기계",N($G279),"")</f>
        <v/>
      </c>
      <c r="M279" s="28">
        <f>IF(OR($E279="",L279=""),"",ROUND($E279*L279,0))</f>
        <v/>
      </c>
    </row>
    <row r="280" ht="19" customHeight="1">
      <c r="A280" s="26" t="n"/>
      <c r="B280" s="27" t="n"/>
      <c r="C280" s="27" t="n"/>
      <c r="D280" s="26" t="n"/>
      <c r="E280" s="29" t="n"/>
      <c r="F280" s="26" t="n"/>
      <c r="G280" s="28">
        <f>IF($B280="","",IFERROR(IF($F280="노임",VLOOKUP($B280,노임단가!$A$6:$D$105,4,FALSE),IF($F280="자재",VLOOKUP($B280,자재단가!$A$6:$E$205,5,FALSE),IF($F280="기계",VLOOKUP($B280,기계경비!$A$6:$E$105,5,FALSE),""))),""))</f>
        <v/>
      </c>
      <c r="H280" s="28">
        <f>IF($F280="노임",N($G280),"")</f>
        <v/>
      </c>
      <c r="I280" s="28">
        <f>IF(OR($E280="",H280=""),"",ROUND($E280*H280,0))</f>
        <v/>
      </c>
      <c r="J280" s="28">
        <f>IF($F280="자재",N($G280),"")</f>
        <v/>
      </c>
      <c r="K280" s="28">
        <f>IF(OR($E280="",J280=""),"",ROUND($E280*J280,0))</f>
        <v/>
      </c>
      <c r="L280" s="28">
        <f>IF($F280="기계",N($G280),"")</f>
        <v/>
      </c>
      <c r="M280" s="28">
        <f>IF(OR($E280="",L280=""),"",ROUND($E280*L280,0))</f>
        <v/>
      </c>
    </row>
    <row r="281" ht="19" customHeight="1">
      <c r="A281" s="26" t="n"/>
      <c r="B281" s="27" t="n"/>
      <c r="C281" s="27" t="n"/>
      <c r="D281" s="26" t="n"/>
      <c r="E281" s="29" t="n"/>
      <c r="F281" s="26" t="n"/>
      <c r="G281" s="28">
        <f>IF($B281="","",IFERROR(IF($F281="노임",VLOOKUP($B281,노임단가!$A$6:$D$105,4,FALSE),IF($F281="자재",VLOOKUP($B281,자재단가!$A$6:$E$205,5,FALSE),IF($F281="기계",VLOOKUP($B281,기계경비!$A$6:$E$105,5,FALSE),""))),""))</f>
        <v/>
      </c>
      <c r="H281" s="28">
        <f>IF($F281="노임",N($G281),"")</f>
        <v/>
      </c>
      <c r="I281" s="28">
        <f>IF(OR($E281="",H281=""),"",ROUND($E281*H281,0))</f>
        <v/>
      </c>
      <c r="J281" s="28">
        <f>IF($F281="자재",N($G281),"")</f>
        <v/>
      </c>
      <c r="K281" s="28">
        <f>IF(OR($E281="",J281=""),"",ROUND($E281*J281,0))</f>
        <v/>
      </c>
      <c r="L281" s="28">
        <f>IF($F281="기계",N($G281),"")</f>
        <v/>
      </c>
      <c r="M281" s="28">
        <f>IF(OR($E281="",L281=""),"",ROUND($E281*L281,0))</f>
        <v/>
      </c>
    </row>
    <row r="282" ht="19" customHeight="1">
      <c r="A282" s="26" t="n"/>
      <c r="B282" s="27" t="n"/>
      <c r="C282" s="27" t="n"/>
      <c r="D282" s="26" t="n"/>
      <c r="E282" s="29" t="n"/>
      <c r="F282" s="26" t="n"/>
      <c r="G282" s="28">
        <f>IF($B282="","",IFERROR(IF($F282="노임",VLOOKUP($B282,노임단가!$A$6:$D$105,4,FALSE),IF($F282="자재",VLOOKUP($B282,자재단가!$A$6:$E$205,5,FALSE),IF($F282="기계",VLOOKUP($B282,기계경비!$A$6:$E$105,5,FALSE),""))),""))</f>
        <v/>
      </c>
      <c r="H282" s="28">
        <f>IF($F282="노임",N($G282),"")</f>
        <v/>
      </c>
      <c r="I282" s="28">
        <f>IF(OR($E282="",H282=""),"",ROUND($E282*H282,0))</f>
        <v/>
      </c>
      <c r="J282" s="28">
        <f>IF($F282="자재",N($G282),"")</f>
        <v/>
      </c>
      <c r="K282" s="28">
        <f>IF(OR($E282="",J282=""),"",ROUND($E282*J282,0))</f>
        <v/>
      </c>
      <c r="L282" s="28">
        <f>IF($F282="기계",N($G282),"")</f>
        <v/>
      </c>
      <c r="M282" s="28">
        <f>IF(OR($E282="",L282=""),"",ROUND($E282*L282,0))</f>
        <v/>
      </c>
    </row>
    <row r="283" ht="19" customHeight="1">
      <c r="A283" s="26" t="n"/>
      <c r="B283" s="27" t="n"/>
      <c r="C283" s="27" t="n"/>
      <c r="D283" s="26" t="n"/>
      <c r="E283" s="29" t="n"/>
      <c r="F283" s="26" t="n"/>
      <c r="G283" s="28">
        <f>IF($B283="","",IFERROR(IF($F283="노임",VLOOKUP($B283,노임단가!$A$6:$D$105,4,FALSE),IF($F283="자재",VLOOKUP($B283,자재단가!$A$6:$E$205,5,FALSE),IF($F283="기계",VLOOKUP($B283,기계경비!$A$6:$E$105,5,FALSE),""))),""))</f>
        <v/>
      </c>
      <c r="H283" s="28">
        <f>IF($F283="노임",N($G283),"")</f>
        <v/>
      </c>
      <c r="I283" s="28">
        <f>IF(OR($E283="",H283=""),"",ROUND($E283*H283,0))</f>
        <v/>
      </c>
      <c r="J283" s="28">
        <f>IF($F283="자재",N($G283),"")</f>
        <v/>
      </c>
      <c r="K283" s="28">
        <f>IF(OR($E283="",J283=""),"",ROUND($E283*J283,0))</f>
        <v/>
      </c>
      <c r="L283" s="28">
        <f>IF($F283="기계",N($G283),"")</f>
        <v/>
      </c>
      <c r="M283" s="28">
        <f>IF(OR($E283="",L283=""),"",ROUND($E283*L283,0))</f>
        <v/>
      </c>
    </row>
    <row r="284" ht="19" customHeight="1">
      <c r="A284" s="26" t="n"/>
      <c r="B284" s="27" t="n"/>
      <c r="C284" s="27" t="n"/>
      <c r="D284" s="26" t="n"/>
      <c r="E284" s="29" t="n"/>
      <c r="F284" s="26" t="n"/>
      <c r="G284" s="28">
        <f>IF($B284="","",IFERROR(IF($F284="노임",VLOOKUP($B284,노임단가!$A$6:$D$105,4,FALSE),IF($F284="자재",VLOOKUP($B284,자재단가!$A$6:$E$205,5,FALSE),IF($F284="기계",VLOOKUP($B284,기계경비!$A$6:$E$105,5,FALSE),""))),""))</f>
        <v/>
      </c>
      <c r="H284" s="28">
        <f>IF($F284="노임",N($G284),"")</f>
        <v/>
      </c>
      <c r="I284" s="28">
        <f>IF(OR($E284="",H284=""),"",ROUND($E284*H284,0))</f>
        <v/>
      </c>
      <c r="J284" s="28">
        <f>IF($F284="자재",N($G284),"")</f>
        <v/>
      </c>
      <c r="K284" s="28">
        <f>IF(OR($E284="",J284=""),"",ROUND($E284*J284,0))</f>
        <v/>
      </c>
      <c r="L284" s="28">
        <f>IF($F284="기계",N($G284),"")</f>
        <v/>
      </c>
      <c r="M284" s="28">
        <f>IF(OR($E284="",L284=""),"",ROUND($E284*L284,0))</f>
        <v/>
      </c>
    </row>
    <row r="285" ht="19" customHeight="1">
      <c r="A285" s="26" t="n"/>
      <c r="B285" s="27" t="n"/>
      <c r="C285" s="27" t="n"/>
      <c r="D285" s="26" t="n"/>
      <c r="E285" s="29" t="n"/>
      <c r="F285" s="26" t="n"/>
      <c r="G285" s="28">
        <f>IF($B285="","",IFERROR(IF($F285="노임",VLOOKUP($B285,노임단가!$A$6:$D$105,4,FALSE),IF($F285="자재",VLOOKUP($B285,자재단가!$A$6:$E$205,5,FALSE),IF($F285="기계",VLOOKUP($B285,기계경비!$A$6:$E$105,5,FALSE),""))),""))</f>
        <v/>
      </c>
      <c r="H285" s="28">
        <f>IF($F285="노임",N($G285),"")</f>
        <v/>
      </c>
      <c r="I285" s="28">
        <f>IF(OR($E285="",H285=""),"",ROUND($E285*H285,0))</f>
        <v/>
      </c>
      <c r="J285" s="28">
        <f>IF($F285="자재",N($G285),"")</f>
        <v/>
      </c>
      <c r="K285" s="28">
        <f>IF(OR($E285="",J285=""),"",ROUND($E285*J285,0))</f>
        <v/>
      </c>
      <c r="L285" s="28">
        <f>IF($F285="기계",N($G285),"")</f>
        <v/>
      </c>
      <c r="M285" s="28">
        <f>IF(OR($E285="",L285=""),"",ROUND($E285*L285,0))</f>
        <v/>
      </c>
    </row>
    <row r="286" ht="19" customHeight="1">
      <c r="A286" s="26" t="n"/>
      <c r="B286" s="27" t="n"/>
      <c r="C286" s="27" t="n"/>
      <c r="D286" s="26" t="n"/>
      <c r="E286" s="29" t="n"/>
      <c r="F286" s="26" t="n"/>
      <c r="G286" s="28">
        <f>IF($B286="","",IFERROR(IF($F286="노임",VLOOKUP($B286,노임단가!$A$6:$D$105,4,FALSE),IF($F286="자재",VLOOKUP($B286,자재단가!$A$6:$E$205,5,FALSE),IF($F286="기계",VLOOKUP($B286,기계경비!$A$6:$E$105,5,FALSE),""))),""))</f>
        <v/>
      </c>
      <c r="H286" s="28">
        <f>IF($F286="노임",N($G286),"")</f>
        <v/>
      </c>
      <c r="I286" s="28">
        <f>IF(OR($E286="",H286=""),"",ROUND($E286*H286,0))</f>
        <v/>
      </c>
      <c r="J286" s="28">
        <f>IF($F286="자재",N($G286),"")</f>
        <v/>
      </c>
      <c r="K286" s="28">
        <f>IF(OR($E286="",J286=""),"",ROUND($E286*J286,0))</f>
        <v/>
      </c>
      <c r="L286" s="28">
        <f>IF($F286="기계",N($G286),"")</f>
        <v/>
      </c>
      <c r="M286" s="28">
        <f>IF(OR($E286="",L286=""),"",ROUND($E286*L286,0))</f>
        <v/>
      </c>
    </row>
    <row r="287" ht="19" customHeight="1">
      <c r="A287" s="26" t="n"/>
      <c r="B287" s="27" t="n"/>
      <c r="C287" s="27" t="n"/>
      <c r="D287" s="26" t="n"/>
      <c r="E287" s="29" t="n"/>
      <c r="F287" s="26" t="n"/>
      <c r="G287" s="28">
        <f>IF($B287="","",IFERROR(IF($F287="노임",VLOOKUP($B287,노임단가!$A$6:$D$105,4,FALSE),IF($F287="자재",VLOOKUP($B287,자재단가!$A$6:$E$205,5,FALSE),IF($F287="기계",VLOOKUP($B287,기계경비!$A$6:$E$105,5,FALSE),""))),""))</f>
        <v/>
      </c>
      <c r="H287" s="28">
        <f>IF($F287="노임",N($G287),"")</f>
        <v/>
      </c>
      <c r="I287" s="28">
        <f>IF(OR($E287="",H287=""),"",ROUND($E287*H287,0))</f>
        <v/>
      </c>
      <c r="J287" s="28">
        <f>IF($F287="자재",N($G287),"")</f>
        <v/>
      </c>
      <c r="K287" s="28">
        <f>IF(OR($E287="",J287=""),"",ROUND($E287*J287,0))</f>
        <v/>
      </c>
      <c r="L287" s="28">
        <f>IF($F287="기계",N($G287),"")</f>
        <v/>
      </c>
      <c r="M287" s="28">
        <f>IF(OR($E287="",L287=""),"",ROUND($E287*L287,0))</f>
        <v/>
      </c>
    </row>
    <row r="288" ht="19" customHeight="1">
      <c r="A288" s="26" t="n"/>
      <c r="B288" s="27" t="n"/>
      <c r="C288" s="27" t="n"/>
      <c r="D288" s="26" t="n"/>
      <c r="E288" s="29" t="n"/>
      <c r="F288" s="26" t="n"/>
      <c r="G288" s="28">
        <f>IF($B288="","",IFERROR(IF($F288="노임",VLOOKUP($B288,노임단가!$A$6:$D$105,4,FALSE),IF($F288="자재",VLOOKUP($B288,자재단가!$A$6:$E$205,5,FALSE),IF($F288="기계",VLOOKUP($B288,기계경비!$A$6:$E$105,5,FALSE),""))),""))</f>
        <v/>
      </c>
      <c r="H288" s="28">
        <f>IF($F288="노임",N($G288),"")</f>
        <v/>
      </c>
      <c r="I288" s="28">
        <f>IF(OR($E288="",H288=""),"",ROUND($E288*H288,0))</f>
        <v/>
      </c>
      <c r="J288" s="28">
        <f>IF($F288="자재",N($G288),"")</f>
        <v/>
      </c>
      <c r="K288" s="28">
        <f>IF(OR($E288="",J288=""),"",ROUND($E288*J288,0))</f>
        <v/>
      </c>
      <c r="L288" s="28">
        <f>IF($F288="기계",N($G288),"")</f>
        <v/>
      </c>
      <c r="M288" s="28">
        <f>IF(OR($E288="",L288=""),"",ROUND($E288*L288,0))</f>
        <v/>
      </c>
    </row>
    <row r="289" ht="19" customHeight="1">
      <c r="A289" s="26" t="n"/>
      <c r="B289" s="27" t="n"/>
      <c r="C289" s="27" t="n"/>
      <c r="D289" s="26" t="n"/>
      <c r="E289" s="29" t="n"/>
      <c r="F289" s="26" t="n"/>
      <c r="G289" s="28">
        <f>IF($B289="","",IFERROR(IF($F289="노임",VLOOKUP($B289,노임단가!$A$6:$D$105,4,FALSE),IF($F289="자재",VLOOKUP($B289,자재단가!$A$6:$E$205,5,FALSE),IF($F289="기계",VLOOKUP($B289,기계경비!$A$6:$E$105,5,FALSE),""))),""))</f>
        <v/>
      </c>
      <c r="H289" s="28">
        <f>IF($F289="노임",N($G289),"")</f>
        <v/>
      </c>
      <c r="I289" s="28">
        <f>IF(OR($E289="",H289=""),"",ROUND($E289*H289,0))</f>
        <v/>
      </c>
      <c r="J289" s="28">
        <f>IF($F289="자재",N($G289),"")</f>
        <v/>
      </c>
      <c r="K289" s="28">
        <f>IF(OR($E289="",J289=""),"",ROUND($E289*J289,0))</f>
        <v/>
      </c>
      <c r="L289" s="28">
        <f>IF($F289="기계",N($G289),"")</f>
        <v/>
      </c>
      <c r="M289" s="28">
        <f>IF(OR($E289="",L289=""),"",ROUND($E289*L289,0))</f>
        <v/>
      </c>
    </row>
    <row r="290" ht="19" customHeight="1">
      <c r="A290" s="26" t="n"/>
      <c r="B290" s="27" t="n"/>
      <c r="C290" s="27" t="n"/>
      <c r="D290" s="26" t="n"/>
      <c r="E290" s="29" t="n"/>
      <c r="F290" s="26" t="n"/>
      <c r="G290" s="28">
        <f>IF($B290="","",IFERROR(IF($F290="노임",VLOOKUP($B290,노임단가!$A$6:$D$105,4,FALSE),IF($F290="자재",VLOOKUP($B290,자재단가!$A$6:$E$205,5,FALSE),IF($F290="기계",VLOOKUP($B290,기계경비!$A$6:$E$105,5,FALSE),""))),""))</f>
        <v/>
      </c>
      <c r="H290" s="28">
        <f>IF($F290="노임",N($G290),"")</f>
        <v/>
      </c>
      <c r="I290" s="28">
        <f>IF(OR($E290="",H290=""),"",ROUND($E290*H290,0))</f>
        <v/>
      </c>
      <c r="J290" s="28">
        <f>IF($F290="자재",N($G290),"")</f>
        <v/>
      </c>
      <c r="K290" s="28">
        <f>IF(OR($E290="",J290=""),"",ROUND($E290*J290,0))</f>
        <v/>
      </c>
      <c r="L290" s="28">
        <f>IF($F290="기계",N($G290),"")</f>
        <v/>
      </c>
      <c r="M290" s="28">
        <f>IF(OR($E290="",L290=""),"",ROUND($E290*L290,0))</f>
        <v/>
      </c>
    </row>
    <row r="291" ht="19" customHeight="1">
      <c r="A291" s="26" t="n"/>
      <c r="B291" s="27" t="n"/>
      <c r="C291" s="27" t="n"/>
      <c r="D291" s="26" t="n"/>
      <c r="E291" s="29" t="n"/>
      <c r="F291" s="26" t="n"/>
      <c r="G291" s="28">
        <f>IF($B291="","",IFERROR(IF($F291="노임",VLOOKUP($B291,노임단가!$A$6:$D$105,4,FALSE),IF($F291="자재",VLOOKUP($B291,자재단가!$A$6:$E$205,5,FALSE),IF($F291="기계",VLOOKUP($B291,기계경비!$A$6:$E$105,5,FALSE),""))),""))</f>
        <v/>
      </c>
      <c r="H291" s="28">
        <f>IF($F291="노임",N($G291),"")</f>
        <v/>
      </c>
      <c r="I291" s="28">
        <f>IF(OR($E291="",H291=""),"",ROUND($E291*H291,0))</f>
        <v/>
      </c>
      <c r="J291" s="28">
        <f>IF($F291="자재",N($G291),"")</f>
        <v/>
      </c>
      <c r="K291" s="28">
        <f>IF(OR($E291="",J291=""),"",ROUND($E291*J291,0))</f>
        <v/>
      </c>
      <c r="L291" s="28">
        <f>IF($F291="기계",N($G291),"")</f>
        <v/>
      </c>
      <c r="M291" s="28">
        <f>IF(OR($E291="",L291=""),"",ROUND($E291*L291,0))</f>
        <v/>
      </c>
    </row>
    <row r="292" ht="19" customHeight="1">
      <c r="A292" s="26" t="n"/>
      <c r="B292" s="27" t="n"/>
      <c r="C292" s="27" t="n"/>
      <c r="D292" s="26" t="n"/>
      <c r="E292" s="29" t="n"/>
      <c r="F292" s="26" t="n"/>
      <c r="G292" s="28">
        <f>IF($B292="","",IFERROR(IF($F292="노임",VLOOKUP($B292,노임단가!$A$6:$D$105,4,FALSE),IF($F292="자재",VLOOKUP($B292,자재단가!$A$6:$E$205,5,FALSE),IF($F292="기계",VLOOKUP($B292,기계경비!$A$6:$E$105,5,FALSE),""))),""))</f>
        <v/>
      </c>
      <c r="H292" s="28">
        <f>IF($F292="노임",N($G292),"")</f>
        <v/>
      </c>
      <c r="I292" s="28">
        <f>IF(OR($E292="",H292=""),"",ROUND($E292*H292,0))</f>
        <v/>
      </c>
      <c r="J292" s="28">
        <f>IF($F292="자재",N($G292),"")</f>
        <v/>
      </c>
      <c r="K292" s="28">
        <f>IF(OR($E292="",J292=""),"",ROUND($E292*J292,0))</f>
        <v/>
      </c>
      <c r="L292" s="28">
        <f>IF($F292="기계",N($G292),"")</f>
        <v/>
      </c>
      <c r="M292" s="28">
        <f>IF(OR($E292="",L292=""),"",ROUND($E292*L292,0))</f>
        <v/>
      </c>
    </row>
    <row r="293" ht="19" customHeight="1">
      <c r="A293" s="26" t="n"/>
      <c r="B293" s="27" t="n"/>
      <c r="C293" s="27" t="n"/>
      <c r="D293" s="26" t="n"/>
      <c r="E293" s="29" t="n"/>
      <c r="F293" s="26" t="n"/>
      <c r="G293" s="28">
        <f>IF($B293="","",IFERROR(IF($F293="노임",VLOOKUP($B293,노임단가!$A$6:$D$105,4,FALSE),IF($F293="자재",VLOOKUP($B293,자재단가!$A$6:$E$205,5,FALSE),IF($F293="기계",VLOOKUP($B293,기계경비!$A$6:$E$105,5,FALSE),""))),""))</f>
        <v/>
      </c>
      <c r="H293" s="28">
        <f>IF($F293="노임",N($G293),"")</f>
        <v/>
      </c>
      <c r="I293" s="28">
        <f>IF(OR($E293="",H293=""),"",ROUND($E293*H293,0))</f>
        <v/>
      </c>
      <c r="J293" s="28">
        <f>IF($F293="자재",N($G293),"")</f>
        <v/>
      </c>
      <c r="K293" s="28">
        <f>IF(OR($E293="",J293=""),"",ROUND($E293*J293,0))</f>
        <v/>
      </c>
      <c r="L293" s="28">
        <f>IF($F293="기계",N($G293),"")</f>
        <v/>
      </c>
      <c r="M293" s="28">
        <f>IF(OR($E293="",L293=""),"",ROUND($E293*L293,0))</f>
        <v/>
      </c>
    </row>
    <row r="294" ht="19" customHeight="1">
      <c r="A294" s="26" t="n"/>
      <c r="B294" s="27" t="n"/>
      <c r="C294" s="27" t="n"/>
      <c r="D294" s="26" t="n"/>
      <c r="E294" s="29" t="n"/>
      <c r="F294" s="26" t="n"/>
      <c r="G294" s="28">
        <f>IF($B294="","",IFERROR(IF($F294="노임",VLOOKUP($B294,노임단가!$A$6:$D$105,4,FALSE),IF($F294="자재",VLOOKUP($B294,자재단가!$A$6:$E$205,5,FALSE),IF($F294="기계",VLOOKUP($B294,기계경비!$A$6:$E$105,5,FALSE),""))),""))</f>
        <v/>
      </c>
      <c r="H294" s="28">
        <f>IF($F294="노임",N($G294),"")</f>
        <v/>
      </c>
      <c r="I294" s="28">
        <f>IF(OR($E294="",H294=""),"",ROUND($E294*H294,0))</f>
        <v/>
      </c>
      <c r="J294" s="28">
        <f>IF($F294="자재",N($G294),"")</f>
        <v/>
      </c>
      <c r="K294" s="28">
        <f>IF(OR($E294="",J294=""),"",ROUND($E294*J294,0))</f>
        <v/>
      </c>
      <c r="L294" s="28">
        <f>IF($F294="기계",N($G294),"")</f>
        <v/>
      </c>
      <c r="M294" s="28">
        <f>IF(OR($E294="",L294=""),"",ROUND($E294*L294,0))</f>
        <v/>
      </c>
    </row>
    <row r="295" ht="19" customHeight="1">
      <c r="A295" s="26" t="n"/>
      <c r="B295" s="27" t="n"/>
      <c r="C295" s="27" t="n"/>
      <c r="D295" s="26" t="n"/>
      <c r="E295" s="29" t="n"/>
      <c r="F295" s="26" t="n"/>
      <c r="G295" s="28">
        <f>IF($B295="","",IFERROR(IF($F295="노임",VLOOKUP($B295,노임단가!$A$6:$D$105,4,FALSE),IF($F295="자재",VLOOKUP($B295,자재단가!$A$6:$E$205,5,FALSE),IF($F295="기계",VLOOKUP($B295,기계경비!$A$6:$E$105,5,FALSE),""))),""))</f>
        <v/>
      </c>
      <c r="H295" s="28">
        <f>IF($F295="노임",N($G295),"")</f>
        <v/>
      </c>
      <c r="I295" s="28">
        <f>IF(OR($E295="",H295=""),"",ROUND($E295*H295,0))</f>
        <v/>
      </c>
      <c r="J295" s="28">
        <f>IF($F295="자재",N($G295),"")</f>
        <v/>
      </c>
      <c r="K295" s="28">
        <f>IF(OR($E295="",J295=""),"",ROUND($E295*J295,0))</f>
        <v/>
      </c>
      <c r="L295" s="28">
        <f>IF($F295="기계",N($G295),"")</f>
        <v/>
      </c>
      <c r="M295" s="28">
        <f>IF(OR($E295="",L295=""),"",ROUND($E295*L295,0))</f>
        <v/>
      </c>
    </row>
    <row r="296" ht="19" customHeight="1">
      <c r="A296" s="26" t="n"/>
      <c r="B296" s="27" t="n"/>
      <c r="C296" s="27" t="n"/>
      <c r="D296" s="26" t="n"/>
      <c r="E296" s="29" t="n"/>
      <c r="F296" s="26" t="n"/>
      <c r="G296" s="28">
        <f>IF($B296="","",IFERROR(IF($F296="노임",VLOOKUP($B296,노임단가!$A$6:$D$105,4,FALSE),IF($F296="자재",VLOOKUP($B296,자재단가!$A$6:$E$205,5,FALSE),IF($F296="기계",VLOOKUP($B296,기계경비!$A$6:$E$105,5,FALSE),""))),""))</f>
        <v/>
      </c>
      <c r="H296" s="28">
        <f>IF($F296="노임",N($G296),"")</f>
        <v/>
      </c>
      <c r="I296" s="28">
        <f>IF(OR($E296="",H296=""),"",ROUND($E296*H296,0))</f>
        <v/>
      </c>
      <c r="J296" s="28">
        <f>IF($F296="자재",N($G296),"")</f>
        <v/>
      </c>
      <c r="K296" s="28">
        <f>IF(OR($E296="",J296=""),"",ROUND($E296*J296,0))</f>
        <v/>
      </c>
      <c r="L296" s="28">
        <f>IF($F296="기계",N($G296),"")</f>
        <v/>
      </c>
      <c r="M296" s="28">
        <f>IF(OR($E296="",L296=""),"",ROUND($E296*L296,0))</f>
        <v/>
      </c>
    </row>
    <row r="297" ht="19" customHeight="1">
      <c r="A297" s="26" t="n"/>
      <c r="B297" s="27" t="n"/>
      <c r="C297" s="27" t="n"/>
      <c r="D297" s="26" t="n"/>
      <c r="E297" s="29" t="n"/>
      <c r="F297" s="26" t="n"/>
      <c r="G297" s="28">
        <f>IF($B297="","",IFERROR(IF($F297="노임",VLOOKUP($B297,노임단가!$A$6:$D$105,4,FALSE),IF($F297="자재",VLOOKUP($B297,자재단가!$A$6:$E$205,5,FALSE),IF($F297="기계",VLOOKUP($B297,기계경비!$A$6:$E$105,5,FALSE),""))),""))</f>
        <v/>
      </c>
      <c r="H297" s="28">
        <f>IF($F297="노임",N($G297),"")</f>
        <v/>
      </c>
      <c r="I297" s="28">
        <f>IF(OR($E297="",H297=""),"",ROUND($E297*H297,0))</f>
        <v/>
      </c>
      <c r="J297" s="28">
        <f>IF($F297="자재",N($G297),"")</f>
        <v/>
      </c>
      <c r="K297" s="28">
        <f>IF(OR($E297="",J297=""),"",ROUND($E297*J297,0))</f>
        <v/>
      </c>
      <c r="L297" s="28">
        <f>IF($F297="기계",N($G297),"")</f>
        <v/>
      </c>
      <c r="M297" s="28">
        <f>IF(OR($E297="",L297=""),"",ROUND($E297*L297,0))</f>
        <v/>
      </c>
    </row>
    <row r="298" ht="19" customHeight="1">
      <c r="A298" s="26" t="n"/>
      <c r="B298" s="27" t="n"/>
      <c r="C298" s="27" t="n"/>
      <c r="D298" s="26" t="n"/>
      <c r="E298" s="29" t="n"/>
      <c r="F298" s="26" t="n"/>
      <c r="G298" s="28">
        <f>IF($B298="","",IFERROR(IF($F298="노임",VLOOKUP($B298,노임단가!$A$6:$D$105,4,FALSE),IF($F298="자재",VLOOKUP($B298,자재단가!$A$6:$E$205,5,FALSE),IF($F298="기계",VLOOKUP($B298,기계경비!$A$6:$E$105,5,FALSE),""))),""))</f>
        <v/>
      </c>
      <c r="H298" s="28">
        <f>IF($F298="노임",N($G298),"")</f>
        <v/>
      </c>
      <c r="I298" s="28">
        <f>IF(OR($E298="",H298=""),"",ROUND($E298*H298,0))</f>
        <v/>
      </c>
      <c r="J298" s="28">
        <f>IF($F298="자재",N($G298),"")</f>
        <v/>
      </c>
      <c r="K298" s="28">
        <f>IF(OR($E298="",J298=""),"",ROUND($E298*J298,0))</f>
        <v/>
      </c>
      <c r="L298" s="28">
        <f>IF($F298="기계",N($G298),"")</f>
        <v/>
      </c>
      <c r="M298" s="28">
        <f>IF(OR($E298="",L298=""),"",ROUND($E298*L298,0))</f>
        <v/>
      </c>
    </row>
    <row r="299" ht="19" customHeight="1">
      <c r="A299" s="26" t="n"/>
      <c r="B299" s="27" t="n"/>
      <c r="C299" s="27" t="n"/>
      <c r="D299" s="26" t="n"/>
      <c r="E299" s="29" t="n"/>
      <c r="F299" s="26" t="n"/>
      <c r="G299" s="28">
        <f>IF($B299="","",IFERROR(IF($F299="노임",VLOOKUP($B299,노임단가!$A$6:$D$105,4,FALSE),IF($F299="자재",VLOOKUP($B299,자재단가!$A$6:$E$205,5,FALSE),IF($F299="기계",VLOOKUP($B299,기계경비!$A$6:$E$105,5,FALSE),""))),""))</f>
        <v/>
      </c>
      <c r="H299" s="28">
        <f>IF($F299="노임",N($G299),"")</f>
        <v/>
      </c>
      <c r="I299" s="28">
        <f>IF(OR($E299="",H299=""),"",ROUND($E299*H299,0))</f>
        <v/>
      </c>
      <c r="J299" s="28">
        <f>IF($F299="자재",N($G299),"")</f>
        <v/>
      </c>
      <c r="K299" s="28">
        <f>IF(OR($E299="",J299=""),"",ROUND($E299*J299,0))</f>
        <v/>
      </c>
      <c r="L299" s="28">
        <f>IF($F299="기계",N($G299),"")</f>
        <v/>
      </c>
      <c r="M299" s="28">
        <f>IF(OR($E299="",L299=""),"",ROUND($E299*L299,0))</f>
        <v/>
      </c>
    </row>
    <row r="300" ht="19" customHeight="1">
      <c r="A300" s="26" t="n"/>
      <c r="B300" s="27" t="n"/>
      <c r="C300" s="27" t="n"/>
      <c r="D300" s="26" t="n"/>
      <c r="E300" s="29" t="n"/>
      <c r="F300" s="26" t="n"/>
      <c r="G300" s="28">
        <f>IF($B300="","",IFERROR(IF($F300="노임",VLOOKUP($B300,노임단가!$A$6:$D$105,4,FALSE),IF($F300="자재",VLOOKUP($B300,자재단가!$A$6:$E$205,5,FALSE),IF($F300="기계",VLOOKUP($B300,기계경비!$A$6:$E$105,5,FALSE),""))),""))</f>
        <v/>
      </c>
      <c r="H300" s="28">
        <f>IF($F300="노임",N($G300),"")</f>
        <v/>
      </c>
      <c r="I300" s="28">
        <f>IF(OR($E300="",H300=""),"",ROUND($E300*H300,0))</f>
        <v/>
      </c>
      <c r="J300" s="28">
        <f>IF($F300="자재",N($G300),"")</f>
        <v/>
      </c>
      <c r="K300" s="28">
        <f>IF(OR($E300="",J300=""),"",ROUND($E300*J300,0))</f>
        <v/>
      </c>
      <c r="L300" s="28">
        <f>IF($F300="기계",N($G300),"")</f>
        <v/>
      </c>
      <c r="M300" s="28">
        <f>IF(OR($E300="",L300=""),"",ROUND($E300*L300,0))</f>
        <v/>
      </c>
    </row>
    <row r="301" ht="19" customHeight="1">
      <c r="A301" s="26" t="n"/>
      <c r="B301" s="27" t="n"/>
      <c r="C301" s="27" t="n"/>
      <c r="D301" s="26" t="n"/>
      <c r="E301" s="29" t="n"/>
      <c r="F301" s="26" t="n"/>
      <c r="G301" s="28">
        <f>IF($B301="","",IFERROR(IF($F301="노임",VLOOKUP($B301,노임단가!$A$6:$D$105,4,FALSE),IF($F301="자재",VLOOKUP($B301,자재단가!$A$6:$E$205,5,FALSE),IF($F301="기계",VLOOKUP($B301,기계경비!$A$6:$E$105,5,FALSE),""))),""))</f>
        <v/>
      </c>
      <c r="H301" s="28">
        <f>IF($F301="노임",N($G301),"")</f>
        <v/>
      </c>
      <c r="I301" s="28">
        <f>IF(OR($E301="",H301=""),"",ROUND($E301*H301,0))</f>
        <v/>
      </c>
      <c r="J301" s="28">
        <f>IF($F301="자재",N($G301),"")</f>
        <v/>
      </c>
      <c r="K301" s="28">
        <f>IF(OR($E301="",J301=""),"",ROUND($E301*J301,0))</f>
        <v/>
      </c>
      <c r="L301" s="28">
        <f>IF($F301="기계",N($G301),"")</f>
        <v/>
      </c>
      <c r="M301" s="28">
        <f>IF(OR($E301="",L301=""),"",ROUND($E301*L301,0))</f>
        <v/>
      </c>
    </row>
    <row r="302" ht="19" customHeight="1">
      <c r="A302" s="26" t="n"/>
      <c r="B302" s="27" t="n"/>
      <c r="C302" s="27" t="n"/>
      <c r="D302" s="26" t="n"/>
      <c r="E302" s="29" t="n"/>
      <c r="F302" s="26" t="n"/>
      <c r="G302" s="28">
        <f>IF($B302="","",IFERROR(IF($F302="노임",VLOOKUP($B302,노임단가!$A$6:$D$105,4,FALSE),IF($F302="자재",VLOOKUP($B302,자재단가!$A$6:$E$205,5,FALSE),IF($F302="기계",VLOOKUP($B302,기계경비!$A$6:$E$105,5,FALSE),""))),""))</f>
        <v/>
      </c>
      <c r="H302" s="28">
        <f>IF($F302="노임",N($G302),"")</f>
        <v/>
      </c>
      <c r="I302" s="28">
        <f>IF(OR($E302="",H302=""),"",ROUND($E302*H302,0))</f>
        <v/>
      </c>
      <c r="J302" s="28">
        <f>IF($F302="자재",N($G302),"")</f>
        <v/>
      </c>
      <c r="K302" s="28">
        <f>IF(OR($E302="",J302=""),"",ROUND($E302*J302,0))</f>
        <v/>
      </c>
      <c r="L302" s="28">
        <f>IF($F302="기계",N($G302),"")</f>
        <v/>
      </c>
      <c r="M302" s="28">
        <f>IF(OR($E302="",L302=""),"",ROUND($E302*L302,0))</f>
        <v/>
      </c>
    </row>
    <row r="303" ht="19" customHeight="1">
      <c r="A303" s="26" t="n"/>
      <c r="B303" s="27" t="n"/>
      <c r="C303" s="27" t="n"/>
      <c r="D303" s="26" t="n"/>
      <c r="E303" s="29" t="n"/>
      <c r="F303" s="26" t="n"/>
      <c r="G303" s="28">
        <f>IF($B303="","",IFERROR(IF($F303="노임",VLOOKUP($B303,노임단가!$A$6:$D$105,4,FALSE),IF($F303="자재",VLOOKUP($B303,자재단가!$A$6:$E$205,5,FALSE),IF($F303="기계",VLOOKUP($B303,기계경비!$A$6:$E$105,5,FALSE),""))),""))</f>
        <v/>
      </c>
      <c r="H303" s="28">
        <f>IF($F303="노임",N($G303),"")</f>
        <v/>
      </c>
      <c r="I303" s="28">
        <f>IF(OR($E303="",H303=""),"",ROUND($E303*H303,0))</f>
        <v/>
      </c>
      <c r="J303" s="28">
        <f>IF($F303="자재",N($G303),"")</f>
        <v/>
      </c>
      <c r="K303" s="28">
        <f>IF(OR($E303="",J303=""),"",ROUND($E303*J303,0))</f>
        <v/>
      </c>
      <c r="L303" s="28">
        <f>IF($F303="기계",N($G303),"")</f>
        <v/>
      </c>
      <c r="M303" s="28">
        <f>IF(OR($E303="",L303=""),"",ROUND($E303*L303,0))</f>
        <v/>
      </c>
    </row>
    <row r="304" ht="19" customHeight="1">
      <c r="A304" s="26" t="n"/>
      <c r="B304" s="27" t="n"/>
      <c r="C304" s="27" t="n"/>
      <c r="D304" s="26" t="n"/>
      <c r="E304" s="29" t="n"/>
      <c r="F304" s="26" t="n"/>
      <c r="G304" s="28">
        <f>IF($B304="","",IFERROR(IF($F304="노임",VLOOKUP($B304,노임단가!$A$6:$D$105,4,FALSE),IF($F304="자재",VLOOKUP($B304,자재단가!$A$6:$E$205,5,FALSE),IF($F304="기계",VLOOKUP($B304,기계경비!$A$6:$E$105,5,FALSE),""))),""))</f>
        <v/>
      </c>
      <c r="H304" s="28">
        <f>IF($F304="노임",N($G304),"")</f>
        <v/>
      </c>
      <c r="I304" s="28">
        <f>IF(OR($E304="",H304=""),"",ROUND($E304*H304,0))</f>
        <v/>
      </c>
      <c r="J304" s="28">
        <f>IF($F304="자재",N($G304),"")</f>
        <v/>
      </c>
      <c r="K304" s="28">
        <f>IF(OR($E304="",J304=""),"",ROUND($E304*J304,0))</f>
        <v/>
      </c>
      <c r="L304" s="28">
        <f>IF($F304="기계",N($G304),"")</f>
        <v/>
      </c>
      <c r="M304" s="28">
        <f>IF(OR($E304="",L304=""),"",ROUND($E304*L304,0))</f>
        <v/>
      </c>
    </row>
    <row r="305" ht="19" customHeight="1">
      <c r="A305" s="26" t="n"/>
      <c r="B305" s="27" t="n"/>
      <c r="C305" s="27" t="n"/>
      <c r="D305" s="26" t="n"/>
      <c r="E305" s="29" t="n"/>
      <c r="F305" s="26" t="n"/>
      <c r="G305" s="28">
        <f>IF($B305="","",IFERROR(IF($F305="노임",VLOOKUP($B305,노임단가!$A$6:$D$105,4,FALSE),IF($F305="자재",VLOOKUP($B305,자재단가!$A$6:$E$205,5,FALSE),IF($F305="기계",VLOOKUP($B305,기계경비!$A$6:$E$105,5,FALSE),""))),""))</f>
        <v/>
      </c>
      <c r="H305" s="28">
        <f>IF($F305="노임",N($G305),"")</f>
        <v/>
      </c>
      <c r="I305" s="28">
        <f>IF(OR($E305="",H305=""),"",ROUND($E305*H305,0))</f>
        <v/>
      </c>
      <c r="J305" s="28">
        <f>IF($F305="자재",N($G305),"")</f>
        <v/>
      </c>
      <c r="K305" s="28">
        <f>IF(OR($E305="",J305=""),"",ROUND($E305*J305,0))</f>
        <v/>
      </c>
      <c r="L305" s="28">
        <f>IF($F305="기계",N($G305),"")</f>
        <v/>
      </c>
      <c r="M305" s="28">
        <f>IF(OR($E305="",L305=""),"",ROUND($E305*L305,0))</f>
        <v/>
      </c>
    </row>
    <row r="307">
      <c r="A307" s="5" t="inlineStr">
        <is>
          <t>※ 「구분」에 노임 / 자재 / 기계 를 적으면 각 단가표에서 단가가 자동으로 옵니다.</t>
        </is>
      </c>
    </row>
    <row r="308">
      <c r="A308" s="5" t="inlineStr">
        <is>
          <t>※ 단가표에 없는 품목은 단가 칸에 직접 숫자를 넣으십시오(수식을 지우면 됩니다).</t>
        </is>
      </c>
    </row>
    <row r="309">
      <c r="A309" s="5" t="inlineStr">
        <is>
          <t>※ 같은 호표번호로 여러 줄을 적으면 총괄표에서 하나로 모입니다.</t>
        </is>
      </c>
    </row>
  </sheetData>
  <mergeCells count="6">
    <mergeCell ref="A307:M307"/>
    <mergeCell ref="A308:M308"/>
    <mergeCell ref="A1:M1"/>
    <mergeCell ref="A309:M309"/>
    <mergeCell ref="A3:M3"/>
    <mergeCell ref="A2:M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08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16" customWidth="1" min="3" max="3"/>
    <col width="16" customWidth="1" min="4" max="4"/>
  </cols>
  <sheetData>
    <row r="1" ht="18" customHeight="1">
      <c r="A1" s="6" t="inlineStr">
        <is>
          <t xml:space="preserve">  K-건설맵  |  k-conmap.com   무료 건설 서식</t>
        </is>
      </c>
    </row>
    <row r="2" ht="32" customHeight="1">
      <c r="A2" s="7" t="inlineStr">
        <is>
          <t>노 임 단 가 표</t>
        </is>
      </c>
    </row>
    <row r="3">
      <c r="A3" s="8" t="inlineStr">
        <is>
          <t>대한건설협회 시중노임단가 등을 적습니다 · 일위대가에서 직종명으로 찾아 씁니다</t>
        </is>
      </c>
    </row>
    <row r="5" ht="26" customHeight="1">
      <c r="A5" s="14" t="inlineStr">
        <is>
          <t>직  종  명</t>
        </is>
      </c>
      <c r="B5" s="14" t="inlineStr">
        <is>
          <t>적용 기준(고시·시점)</t>
        </is>
      </c>
      <c r="C5" s="14" t="inlineStr">
        <is>
          <t>1일 노임</t>
        </is>
      </c>
      <c r="D5" s="14" t="inlineStr">
        <is>
          <t>적용 단가</t>
        </is>
      </c>
    </row>
    <row r="6" ht="19" customHeight="1">
      <c r="A6" s="27" t="n"/>
      <c r="B6" s="27" t="n"/>
      <c r="C6" s="30" t="n"/>
      <c r="D6" s="28">
        <f>IF(C6="","",C6)</f>
        <v/>
      </c>
    </row>
    <row r="7" ht="19" customHeight="1">
      <c r="A7" s="27" t="n"/>
      <c r="B7" s="27" t="n"/>
      <c r="C7" s="30" t="n"/>
      <c r="D7" s="28">
        <f>IF(C7="","",C7)</f>
        <v/>
      </c>
    </row>
    <row r="8" ht="19" customHeight="1">
      <c r="A8" s="27" t="n"/>
      <c r="B8" s="27" t="n"/>
      <c r="C8" s="30" t="n"/>
      <c r="D8" s="28">
        <f>IF(C8="","",C8)</f>
        <v/>
      </c>
    </row>
    <row r="9" ht="19" customHeight="1">
      <c r="A9" s="27" t="n"/>
      <c r="B9" s="27" t="n"/>
      <c r="C9" s="30" t="n"/>
      <c r="D9" s="28">
        <f>IF(C9="","",C9)</f>
        <v/>
      </c>
    </row>
    <row r="10" ht="19" customHeight="1">
      <c r="A10" s="27" t="n"/>
      <c r="B10" s="27" t="n"/>
      <c r="C10" s="30" t="n"/>
      <c r="D10" s="28">
        <f>IF(C10="","",C10)</f>
        <v/>
      </c>
    </row>
    <row r="11" ht="19" customHeight="1">
      <c r="A11" s="27" t="n"/>
      <c r="B11" s="27" t="n"/>
      <c r="C11" s="30" t="n"/>
      <c r="D11" s="28">
        <f>IF(C11="","",C11)</f>
        <v/>
      </c>
    </row>
    <row r="12" ht="19" customHeight="1">
      <c r="A12" s="27" t="n"/>
      <c r="B12" s="27" t="n"/>
      <c r="C12" s="30" t="n"/>
      <c r="D12" s="28">
        <f>IF(C12="","",C12)</f>
        <v/>
      </c>
    </row>
    <row r="13" ht="19" customHeight="1">
      <c r="A13" s="27" t="n"/>
      <c r="B13" s="27" t="n"/>
      <c r="C13" s="30" t="n"/>
      <c r="D13" s="28">
        <f>IF(C13="","",C13)</f>
        <v/>
      </c>
    </row>
    <row r="14" ht="19" customHeight="1">
      <c r="A14" s="27" t="n"/>
      <c r="B14" s="27" t="n"/>
      <c r="C14" s="30" t="n"/>
      <c r="D14" s="28">
        <f>IF(C14="","",C14)</f>
        <v/>
      </c>
    </row>
    <row r="15" ht="19" customHeight="1">
      <c r="A15" s="27" t="n"/>
      <c r="B15" s="27" t="n"/>
      <c r="C15" s="30" t="n"/>
      <c r="D15" s="28">
        <f>IF(C15="","",C15)</f>
        <v/>
      </c>
    </row>
    <row r="16" ht="19" customHeight="1">
      <c r="A16" s="27" t="n"/>
      <c r="B16" s="27" t="n"/>
      <c r="C16" s="30" t="n"/>
      <c r="D16" s="28">
        <f>IF(C16="","",C16)</f>
        <v/>
      </c>
    </row>
    <row r="17" ht="19" customHeight="1">
      <c r="A17" s="27" t="n"/>
      <c r="B17" s="27" t="n"/>
      <c r="C17" s="30" t="n"/>
      <c r="D17" s="28">
        <f>IF(C17="","",C17)</f>
        <v/>
      </c>
    </row>
    <row r="18" ht="19" customHeight="1">
      <c r="A18" s="27" t="n"/>
      <c r="B18" s="27" t="n"/>
      <c r="C18" s="30" t="n"/>
      <c r="D18" s="28">
        <f>IF(C18="","",C18)</f>
        <v/>
      </c>
    </row>
    <row r="19" ht="19" customHeight="1">
      <c r="A19" s="27" t="n"/>
      <c r="B19" s="27" t="n"/>
      <c r="C19" s="30" t="n"/>
      <c r="D19" s="28">
        <f>IF(C19="","",C19)</f>
        <v/>
      </c>
    </row>
    <row r="20" ht="19" customHeight="1">
      <c r="A20" s="27" t="n"/>
      <c r="B20" s="27" t="n"/>
      <c r="C20" s="30" t="n"/>
      <c r="D20" s="28">
        <f>IF(C20="","",C20)</f>
        <v/>
      </c>
    </row>
    <row r="21" ht="19" customHeight="1">
      <c r="A21" s="27" t="n"/>
      <c r="B21" s="27" t="n"/>
      <c r="C21" s="30" t="n"/>
      <c r="D21" s="28">
        <f>IF(C21="","",C21)</f>
        <v/>
      </c>
    </row>
    <row r="22" ht="19" customHeight="1">
      <c r="A22" s="27" t="n"/>
      <c r="B22" s="27" t="n"/>
      <c r="C22" s="30" t="n"/>
      <c r="D22" s="28">
        <f>IF(C22="","",C22)</f>
        <v/>
      </c>
    </row>
    <row r="23" ht="19" customHeight="1">
      <c r="A23" s="27" t="n"/>
      <c r="B23" s="27" t="n"/>
      <c r="C23" s="30" t="n"/>
      <c r="D23" s="28">
        <f>IF(C23="","",C23)</f>
        <v/>
      </c>
    </row>
    <row r="24" ht="19" customHeight="1">
      <c r="A24" s="27" t="n"/>
      <c r="B24" s="27" t="n"/>
      <c r="C24" s="30" t="n"/>
      <c r="D24" s="28">
        <f>IF(C24="","",C24)</f>
        <v/>
      </c>
    </row>
    <row r="25" ht="19" customHeight="1">
      <c r="A25" s="27" t="n"/>
      <c r="B25" s="27" t="n"/>
      <c r="C25" s="30" t="n"/>
      <c r="D25" s="28">
        <f>IF(C25="","",C25)</f>
        <v/>
      </c>
    </row>
    <row r="26" ht="19" customHeight="1">
      <c r="A26" s="27" t="n"/>
      <c r="B26" s="27" t="n"/>
      <c r="C26" s="30" t="n"/>
      <c r="D26" s="28">
        <f>IF(C26="","",C26)</f>
        <v/>
      </c>
    </row>
    <row r="27" ht="19" customHeight="1">
      <c r="A27" s="27" t="n"/>
      <c r="B27" s="27" t="n"/>
      <c r="C27" s="30" t="n"/>
      <c r="D27" s="28">
        <f>IF(C27="","",C27)</f>
        <v/>
      </c>
    </row>
    <row r="28" ht="19" customHeight="1">
      <c r="A28" s="27" t="n"/>
      <c r="B28" s="27" t="n"/>
      <c r="C28" s="30" t="n"/>
      <c r="D28" s="28">
        <f>IF(C28="","",C28)</f>
        <v/>
      </c>
    </row>
    <row r="29" ht="19" customHeight="1">
      <c r="A29" s="27" t="n"/>
      <c r="B29" s="27" t="n"/>
      <c r="C29" s="30" t="n"/>
      <c r="D29" s="28">
        <f>IF(C29="","",C29)</f>
        <v/>
      </c>
    </row>
    <row r="30" ht="19" customHeight="1">
      <c r="A30" s="27" t="n"/>
      <c r="B30" s="27" t="n"/>
      <c r="C30" s="30" t="n"/>
      <c r="D30" s="28">
        <f>IF(C30="","",C30)</f>
        <v/>
      </c>
    </row>
    <row r="31" ht="19" customHeight="1">
      <c r="A31" s="27" t="n"/>
      <c r="B31" s="27" t="n"/>
      <c r="C31" s="30" t="n"/>
      <c r="D31" s="28">
        <f>IF(C31="","",C31)</f>
        <v/>
      </c>
    </row>
    <row r="32" ht="19" customHeight="1">
      <c r="A32" s="27" t="n"/>
      <c r="B32" s="27" t="n"/>
      <c r="C32" s="30" t="n"/>
      <c r="D32" s="28">
        <f>IF(C32="","",C32)</f>
        <v/>
      </c>
    </row>
    <row r="33" ht="19" customHeight="1">
      <c r="A33" s="27" t="n"/>
      <c r="B33" s="27" t="n"/>
      <c r="C33" s="30" t="n"/>
      <c r="D33" s="28">
        <f>IF(C33="","",C33)</f>
        <v/>
      </c>
    </row>
    <row r="34" ht="19" customHeight="1">
      <c r="A34" s="27" t="n"/>
      <c r="B34" s="27" t="n"/>
      <c r="C34" s="30" t="n"/>
      <c r="D34" s="28">
        <f>IF(C34="","",C34)</f>
        <v/>
      </c>
    </row>
    <row r="35" ht="19" customHeight="1">
      <c r="A35" s="27" t="n"/>
      <c r="B35" s="27" t="n"/>
      <c r="C35" s="30" t="n"/>
      <c r="D35" s="28">
        <f>IF(C35="","",C35)</f>
        <v/>
      </c>
    </row>
    <row r="36" ht="19" customHeight="1">
      <c r="A36" s="27" t="n"/>
      <c r="B36" s="27" t="n"/>
      <c r="C36" s="30" t="n"/>
      <c r="D36" s="28">
        <f>IF(C36="","",C36)</f>
        <v/>
      </c>
    </row>
    <row r="37" ht="19" customHeight="1">
      <c r="A37" s="27" t="n"/>
      <c r="B37" s="27" t="n"/>
      <c r="C37" s="30" t="n"/>
      <c r="D37" s="28">
        <f>IF(C37="","",C37)</f>
        <v/>
      </c>
    </row>
    <row r="38" ht="19" customHeight="1">
      <c r="A38" s="27" t="n"/>
      <c r="B38" s="27" t="n"/>
      <c r="C38" s="30" t="n"/>
      <c r="D38" s="28">
        <f>IF(C38="","",C38)</f>
        <v/>
      </c>
    </row>
    <row r="39" ht="19" customHeight="1">
      <c r="A39" s="27" t="n"/>
      <c r="B39" s="27" t="n"/>
      <c r="C39" s="30" t="n"/>
      <c r="D39" s="28">
        <f>IF(C39="","",C39)</f>
        <v/>
      </c>
    </row>
    <row r="40" ht="19" customHeight="1">
      <c r="A40" s="27" t="n"/>
      <c r="B40" s="27" t="n"/>
      <c r="C40" s="30" t="n"/>
      <c r="D40" s="28">
        <f>IF(C40="","",C40)</f>
        <v/>
      </c>
    </row>
    <row r="41" ht="19" customHeight="1">
      <c r="A41" s="27" t="n"/>
      <c r="B41" s="27" t="n"/>
      <c r="C41" s="30" t="n"/>
      <c r="D41" s="28">
        <f>IF(C41="","",C41)</f>
        <v/>
      </c>
    </row>
    <row r="42" ht="19" customHeight="1">
      <c r="A42" s="27" t="n"/>
      <c r="B42" s="27" t="n"/>
      <c r="C42" s="30" t="n"/>
      <c r="D42" s="28">
        <f>IF(C42="","",C42)</f>
        <v/>
      </c>
    </row>
    <row r="43" ht="19" customHeight="1">
      <c r="A43" s="27" t="n"/>
      <c r="B43" s="27" t="n"/>
      <c r="C43" s="30" t="n"/>
      <c r="D43" s="28">
        <f>IF(C43="","",C43)</f>
        <v/>
      </c>
    </row>
    <row r="44" ht="19" customHeight="1">
      <c r="A44" s="27" t="n"/>
      <c r="B44" s="27" t="n"/>
      <c r="C44" s="30" t="n"/>
      <c r="D44" s="28">
        <f>IF(C44="","",C44)</f>
        <v/>
      </c>
    </row>
    <row r="45" ht="19" customHeight="1">
      <c r="A45" s="27" t="n"/>
      <c r="B45" s="27" t="n"/>
      <c r="C45" s="30" t="n"/>
      <c r="D45" s="28">
        <f>IF(C45="","",C45)</f>
        <v/>
      </c>
    </row>
    <row r="46" ht="19" customHeight="1">
      <c r="A46" s="27" t="n"/>
      <c r="B46" s="27" t="n"/>
      <c r="C46" s="30" t="n"/>
      <c r="D46" s="28">
        <f>IF(C46="","",C46)</f>
        <v/>
      </c>
    </row>
    <row r="47" ht="19" customHeight="1">
      <c r="A47" s="27" t="n"/>
      <c r="B47" s="27" t="n"/>
      <c r="C47" s="30" t="n"/>
      <c r="D47" s="28">
        <f>IF(C47="","",C47)</f>
        <v/>
      </c>
    </row>
    <row r="48" ht="19" customHeight="1">
      <c r="A48" s="27" t="n"/>
      <c r="B48" s="27" t="n"/>
      <c r="C48" s="30" t="n"/>
      <c r="D48" s="28">
        <f>IF(C48="","",C48)</f>
        <v/>
      </c>
    </row>
    <row r="49" ht="19" customHeight="1">
      <c r="A49" s="27" t="n"/>
      <c r="B49" s="27" t="n"/>
      <c r="C49" s="30" t="n"/>
      <c r="D49" s="28">
        <f>IF(C49="","",C49)</f>
        <v/>
      </c>
    </row>
    <row r="50" ht="19" customHeight="1">
      <c r="A50" s="27" t="n"/>
      <c r="B50" s="27" t="n"/>
      <c r="C50" s="30" t="n"/>
      <c r="D50" s="28">
        <f>IF(C50="","",C50)</f>
        <v/>
      </c>
    </row>
    <row r="51" ht="19" customHeight="1">
      <c r="A51" s="27" t="n"/>
      <c r="B51" s="27" t="n"/>
      <c r="C51" s="30" t="n"/>
      <c r="D51" s="28">
        <f>IF(C51="","",C51)</f>
        <v/>
      </c>
    </row>
    <row r="52" ht="19" customHeight="1">
      <c r="A52" s="27" t="n"/>
      <c r="B52" s="27" t="n"/>
      <c r="C52" s="30" t="n"/>
      <c r="D52" s="28">
        <f>IF(C52="","",C52)</f>
        <v/>
      </c>
    </row>
    <row r="53" ht="19" customHeight="1">
      <c r="A53" s="27" t="n"/>
      <c r="B53" s="27" t="n"/>
      <c r="C53" s="30" t="n"/>
      <c r="D53" s="28">
        <f>IF(C53="","",C53)</f>
        <v/>
      </c>
    </row>
    <row r="54" ht="19" customHeight="1">
      <c r="A54" s="27" t="n"/>
      <c r="B54" s="27" t="n"/>
      <c r="C54" s="30" t="n"/>
      <c r="D54" s="28">
        <f>IF(C54="","",C54)</f>
        <v/>
      </c>
    </row>
    <row r="55" ht="19" customHeight="1">
      <c r="A55" s="27" t="n"/>
      <c r="B55" s="27" t="n"/>
      <c r="C55" s="30" t="n"/>
      <c r="D55" s="28">
        <f>IF(C55="","",C55)</f>
        <v/>
      </c>
    </row>
    <row r="56" ht="19" customHeight="1">
      <c r="A56" s="27" t="n"/>
      <c r="B56" s="27" t="n"/>
      <c r="C56" s="30" t="n"/>
      <c r="D56" s="28">
        <f>IF(C56="","",C56)</f>
        <v/>
      </c>
    </row>
    <row r="57" ht="19" customHeight="1">
      <c r="A57" s="27" t="n"/>
      <c r="B57" s="27" t="n"/>
      <c r="C57" s="30" t="n"/>
      <c r="D57" s="28">
        <f>IF(C57="","",C57)</f>
        <v/>
      </c>
    </row>
    <row r="58" ht="19" customHeight="1">
      <c r="A58" s="27" t="n"/>
      <c r="B58" s="27" t="n"/>
      <c r="C58" s="30" t="n"/>
      <c r="D58" s="28">
        <f>IF(C58="","",C58)</f>
        <v/>
      </c>
    </row>
    <row r="59" ht="19" customHeight="1">
      <c r="A59" s="27" t="n"/>
      <c r="B59" s="27" t="n"/>
      <c r="C59" s="30" t="n"/>
      <c r="D59" s="28">
        <f>IF(C59="","",C59)</f>
        <v/>
      </c>
    </row>
    <row r="60" ht="19" customHeight="1">
      <c r="A60" s="27" t="n"/>
      <c r="B60" s="27" t="n"/>
      <c r="C60" s="30" t="n"/>
      <c r="D60" s="28">
        <f>IF(C60="","",C60)</f>
        <v/>
      </c>
    </row>
    <row r="61" ht="19" customHeight="1">
      <c r="A61" s="27" t="n"/>
      <c r="B61" s="27" t="n"/>
      <c r="C61" s="30" t="n"/>
      <c r="D61" s="28">
        <f>IF(C61="","",C61)</f>
        <v/>
      </c>
    </row>
    <row r="62" ht="19" customHeight="1">
      <c r="A62" s="27" t="n"/>
      <c r="B62" s="27" t="n"/>
      <c r="C62" s="30" t="n"/>
      <c r="D62" s="28">
        <f>IF(C62="","",C62)</f>
        <v/>
      </c>
    </row>
    <row r="63" ht="19" customHeight="1">
      <c r="A63" s="27" t="n"/>
      <c r="B63" s="27" t="n"/>
      <c r="C63" s="30" t="n"/>
      <c r="D63" s="28">
        <f>IF(C63="","",C63)</f>
        <v/>
      </c>
    </row>
    <row r="64" ht="19" customHeight="1">
      <c r="A64" s="27" t="n"/>
      <c r="B64" s="27" t="n"/>
      <c r="C64" s="30" t="n"/>
      <c r="D64" s="28">
        <f>IF(C64="","",C64)</f>
        <v/>
      </c>
    </row>
    <row r="65" ht="19" customHeight="1">
      <c r="A65" s="27" t="n"/>
      <c r="B65" s="27" t="n"/>
      <c r="C65" s="30" t="n"/>
      <c r="D65" s="28">
        <f>IF(C65="","",C65)</f>
        <v/>
      </c>
    </row>
    <row r="66" ht="19" customHeight="1">
      <c r="A66" s="27" t="n"/>
      <c r="B66" s="27" t="n"/>
      <c r="C66" s="30" t="n"/>
      <c r="D66" s="28">
        <f>IF(C66="","",C66)</f>
        <v/>
      </c>
    </row>
    <row r="67" ht="19" customHeight="1">
      <c r="A67" s="27" t="n"/>
      <c r="B67" s="27" t="n"/>
      <c r="C67" s="30" t="n"/>
      <c r="D67" s="28">
        <f>IF(C67="","",C67)</f>
        <v/>
      </c>
    </row>
    <row r="68" ht="19" customHeight="1">
      <c r="A68" s="27" t="n"/>
      <c r="B68" s="27" t="n"/>
      <c r="C68" s="30" t="n"/>
      <c r="D68" s="28">
        <f>IF(C68="","",C68)</f>
        <v/>
      </c>
    </row>
    <row r="69" ht="19" customHeight="1">
      <c r="A69" s="27" t="n"/>
      <c r="B69" s="27" t="n"/>
      <c r="C69" s="30" t="n"/>
      <c r="D69" s="28">
        <f>IF(C69="","",C69)</f>
        <v/>
      </c>
    </row>
    <row r="70" ht="19" customHeight="1">
      <c r="A70" s="27" t="n"/>
      <c r="B70" s="27" t="n"/>
      <c r="C70" s="30" t="n"/>
      <c r="D70" s="28">
        <f>IF(C70="","",C70)</f>
        <v/>
      </c>
    </row>
    <row r="71" ht="19" customHeight="1">
      <c r="A71" s="27" t="n"/>
      <c r="B71" s="27" t="n"/>
      <c r="C71" s="30" t="n"/>
      <c r="D71" s="28">
        <f>IF(C71="","",C71)</f>
        <v/>
      </c>
    </row>
    <row r="72" ht="19" customHeight="1">
      <c r="A72" s="27" t="n"/>
      <c r="B72" s="27" t="n"/>
      <c r="C72" s="30" t="n"/>
      <c r="D72" s="28">
        <f>IF(C72="","",C72)</f>
        <v/>
      </c>
    </row>
    <row r="73" ht="19" customHeight="1">
      <c r="A73" s="27" t="n"/>
      <c r="B73" s="27" t="n"/>
      <c r="C73" s="30" t="n"/>
      <c r="D73" s="28">
        <f>IF(C73="","",C73)</f>
        <v/>
      </c>
    </row>
    <row r="74" ht="19" customHeight="1">
      <c r="A74" s="27" t="n"/>
      <c r="B74" s="27" t="n"/>
      <c r="C74" s="30" t="n"/>
      <c r="D74" s="28">
        <f>IF(C74="","",C74)</f>
        <v/>
      </c>
    </row>
    <row r="75" ht="19" customHeight="1">
      <c r="A75" s="27" t="n"/>
      <c r="B75" s="27" t="n"/>
      <c r="C75" s="30" t="n"/>
      <c r="D75" s="28">
        <f>IF(C75="","",C75)</f>
        <v/>
      </c>
    </row>
    <row r="76" ht="19" customHeight="1">
      <c r="A76" s="27" t="n"/>
      <c r="B76" s="27" t="n"/>
      <c r="C76" s="30" t="n"/>
      <c r="D76" s="28">
        <f>IF(C76="","",C76)</f>
        <v/>
      </c>
    </row>
    <row r="77" ht="19" customHeight="1">
      <c r="A77" s="27" t="n"/>
      <c r="B77" s="27" t="n"/>
      <c r="C77" s="30" t="n"/>
      <c r="D77" s="28">
        <f>IF(C77="","",C77)</f>
        <v/>
      </c>
    </row>
    <row r="78" ht="19" customHeight="1">
      <c r="A78" s="27" t="n"/>
      <c r="B78" s="27" t="n"/>
      <c r="C78" s="30" t="n"/>
      <c r="D78" s="28">
        <f>IF(C78="","",C78)</f>
        <v/>
      </c>
    </row>
    <row r="79" ht="19" customHeight="1">
      <c r="A79" s="27" t="n"/>
      <c r="B79" s="27" t="n"/>
      <c r="C79" s="30" t="n"/>
      <c r="D79" s="28">
        <f>IF(C79="","",C79)</f>
        <v/>
      </c>
    </row>
    <row r="80" ht="19" customHeight="1">
      <c r="A80" s="27" t="n"/>
      <c r="B80" s="27" t="n"/>
      <c r="C80" s="30" t="n"/>
      <c r="D80" s="28">
        <f>IF(C80="","",C80)</f>
        <v/>
      </c>
    </row>
    <row r="81" ht="19" customHeight="1">
      <c r="A81" s="27" t="n"/>
      <c r="B81" s="27" t="n"/>
      <c r="C81" s="30" t="n"/>
      <c r="D81" s="28">
        <f>IF(C81="","",C81)</f>
        <v/>
      </c>
    </row>
    <row r="82" ht="19" customHeight="1">
      <c r="A82" s="27" t="n"/>
      <c r="B82" s="27" t="n"/>
      <c r="C82" s="30" t="n"/>
      <c r="D82" s="28">
        <f>IF(C82="","",C82)</f>
        <v/>
      </c>
    </row>
    <row r="83" ht="19" customHeight="1">
      <c r="A83" s="27" t="n"/>
      <c r="B83" s="27" t="n"/>
      <c r="C83" s="30" t="n"/>
      <c r="D83" s="28">
        <f>IF(C83="","",C83)</f>
        <v/>
      </c>
    </row>
    <row r="84" ht="19" customHeight="1">
      <c r="A84" s="27" t="n"/>
      <c r="B84" s="27" t="n"/>
      <c r="C84" s="30" t="n"/>
      <c r="D84" s="28">
        <f>IF(C84="","",C84)</f>
        <v/>
      </c>
    </row>
    <row r="85" ht="19" customHeight="1">
      <c r="A85" s="27" t="n"/>
      <c r="B85" s="27" t="n"/>
      <c r="C85" s="30" t="n"/>
      <c r="D85" s="28">
        <f>IF(C85="","",C85)</f>
        <v/>
      </c>
    </row>
    <row r="86" ht="19" customHeight="1">
      <c r="A86" s="27" t="n"/>
      <c r="B86" s="27" t="n"/>
      <c r="C86" s="30" t="n"/>
      <c r="D86" s="28">
        <f>IF(C86="","",C86)</f>
        <v/>
      </c>
    </row>
    <row r="87" ht="19" customHeight="1">
      <c r="A87" s="27" t="n"/>
      <c r="B87" s="27" t="n"/>
      <c r="C87" s="30" t="n"/>
      <c r="D87" s="28">
        <f>IF(C87="","",C87)</f>
        <v/>
      </c>
    </row>
    <row r="88" ht="19" customHeight="1">
      <c r="A88" s="27" t="n"/>
      <c r="B88" s="27" t="n"/>
      <c r="C88" s="30" t="n"/>
      <c r="D88" s="28">
        <f>IF(C88="","",C88)</f>
        <v/>
      </c>
    </row>
    <row r="89" ht="19" customHeight="1">
      <c r="A89" s="27" t="n"/>
      <c r="B89" s="27" t="n"/>
      <c r="C89" s="30" t="n"/>
      <c r="D89" s="28">
        <f>IF(C89="","",C89)</f>
        <v/>
      </c>
    </row>
    <row r="90" ht="19" customHeight="1">
      <c r="A90" s="27" t="n"/>
      <c r="B90" s="27" t="n"/>
      <c r="C90" s="30" t="n"/>
      <c r="D90" s="28">
        <f>IF(C90="","",C90)</f>
        <v/>
      </c>
    </row>
    <row r="91" ht="19" customHeight="1">
      <c r="A91" s="27" t="n"/>
      <c r="B91" s="27" t="n"/>
      <c r="C91" s="30" t="n"/>
      <c r="D91" s="28">
        <f>IF(C91="","",C91)</f>
        <v/>
      </c>
    </row>
    <row r="92" ht="19" customHeight="1">
      <c r="A92" s="27" t="n"/>
      <c r="B92" s="27" t="n"/>
      <c r="C92" s="30" t="n"/>
      <c r="D92" s="28">
        <f>IF(C92="","",C92)</f>
        <v/>
      </c>
    </row>
    <row r="93" ht="19" customHeight="1">
      <c r="A93" s="27" t="n"/>
      <c r="B93" s="27" t="n"/>
      <c r="C93" s="30" t="n"/>
      <c r="D93" s="28">
        <f>IF(C93="","",C93)</f>
        <v/>
      </c>
    </row>
    <row r="94" ht="19" customHeight="1">
      <c r="A94" s="27" t="n"/>
      <c r="B94" s="27" t="n"/>
      <c r="C94" s="30" t="n"/>
      <c r="D94" s="28">
        <f>IF(C94="","",C94)</f>
        <v/>
      </c>
    </row>
    <row r="95" ht="19" customHeight="1">
      <c r="A95" s="27" t="n"/>
      <c r="B95" s="27" t="n"/>
      <c r="C95" s="30" t="n"/>
      <c r="D95" s="28">
        <f>IF(C95="","",C95)</f>
        <v/>
      </c>
    </row>
    <row r="96" ht="19" customHeight="1">
      <c r="A96" s="27" t="n"/>
      <c r="B96" s="27" t="n"/>
      <c r="C96" s="30" t="n"/>
      <c r="D96" s="28">
        <f>IF(C96="","",C96)</f>
        <v/>
      </c>
    </row>
    <row r="97" ht="19" customHeight="1">
      <c r="A97" s="27" t="n"/>
      <c r="B97" s="27" t="n"/>
      <c r="C97" s="30" t="n"/>
      <c r="D97" s="28">
        <f>IF(C97="","",C97)</f>
        <v/>
      </c>
    </row>
    <row r="98" ht="19" customHeight="1">
      <c r="A98" s="27" t="n"/>
      <c r="B98" s="27" t="n"/>
      <c r="C98" s="30" t="n"/>
      <c r="D98" s="28">
        <f>IF(C98="","",C98)</f>
        <v/>
      </c>
    </row>
    <row r="99" ht="19" customHeight="1">
      <c r="A99" s="27" t="n"/>
      <c r="B99" s="27" t="n"/>
      <c r="C99" s="30" t="n"/>
      <c r="D99" s="28">
        <f>IF(C99="","",C99)</f>
        <v/>
      </c>
    </row>
    <row r="100" ht="19" customHeight="1">
      <c r="A100" s="27" t="n"/>
      <c r="B100" s="27" t="n"/>
      <c r="C100" s="30" t="n"/>
      <c r="D100" s="28">
        <f>IF(C100="","",C100)</f>
        <v/>
      </c>
    </row>
    <row r="101" ht="19" customHeight="1">
      <c r="A101" s="27" t="n"/>
      <c r="B101" s="27" t="n"/>
      <c r="C101" s="30" t="n"/>
      <c r="D101" s="28">
        <f>IF(C101="","",C101)</f>
        <v/>
      </c>
    </row>
    <row r="102" ht="19" customHeight="1">
      <c r="A102" s="27" t="n"/>
      <c r="B102" s="27" t="n"/>
      <c r="C102" s="30" t="n"/>
      <c r="D102" s="28">
        <f>IF(C102="","",C102)</f>
        <v/>
      </c>
    </row>
    <row r="103" ht="19" customHeight="1">
      <c r="A103" s="27" t="n"/>
      <c r="B103" s="27" t="n"/>
      <c r="C103" s="30" t="n"/>
      <c r="D103" s="28">
        <f>IF(C103="","",C103)</f>
        <v/>
      </c>
    </row>
    <row r="104" ht="19" customHeight="1">
      <c r="A104" s="27" t="n"/>
      <c r="B104" s="27" t="n"/>
      <c r="C104" s="30" t="n"/>
      <c r="D104" s="28">
        <f>IF(C104="","",C104)</f>
        <v/>
      </c>
    </row>
    <row r="105" ht="19" customHeight="1">
      <c r="A105" s="27" t="n"/>
      <c r="B105" s="27" t="n"/>
      <c r="C105" s="30" t="n"/>
      <c r="D105" s="28">
        <f>IF(C105="","",C105)</f>
        <v/>
      </c>
    </row>
    <row r="107">
      <c r="A107" s="5" t="inlineStr">
        <is>
          <t>※ 「적용 단가」가 일위대가로 갑니다. 할증이 있으면 이 칸에 직접 적으십시오.</t>
        </is>
      </c>
    </row>
    <row r="108">
      <c r="A108" s="5" t="inlineStr">
        <is>
          <t>※ 직종명을 일위대가의 품명과 **똑같이** 적어야 찾아옵니다.</t>
        </is>
      </c>
    </row>
  </sheetData>
  <mergeCells count="5">
    <mergeCell ref="A1:D1"/>
    <mergeCell ref="A3:D3"/>
    <mergeCell ref="A2:D2"/>
    <mergeCell ref="A107:D107"/>
    <mergeCell ref="A108:D108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208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8" customWidth="1" min="3" max="3"/>
    <col width="16" customWidth="1" min="4" max="4"/>
    <col width="16" customWidth="1" min="5" max="5"/>
  </cols>
  <sheetData>
    <row r="1" ht="18" customHeight="1">
      <c r="A1" s="6" t="inlineStr">
        <is>
          <t xml:space="preserve">  K-건설맵  |  k-conmap.com   무료 건설 서식</t>
        </is>
      </c>
    </row>
    <row r="2" ht="32" customHeight="1">
      <c r="A2" s="7" t="inlineStr">
        <is>
          <t>자 재 단 가 표</t>
        </is>
      </c>
    </row>
    <row r="3">
      <c r="A3" s="8" t="inlineStr">
        <is>
          <t>견적·물가자료 단가를 적습니다 · 일위대가에서 자재명으로 찾아 씁니다</t>
        </is>
      </c>
    </row>
    <row r="5" ht="26" customHeight="1">
      <c r="A5" s="14" t="inlineStr">
        <is>
          <t>자  재  명</t>
        </is>
      </c>
      <c r="B5" s="14" t="inlineStr">
        <is>
          <t>규        격</t>
        </is>
      </c>
      <c r="C5" s="14" t="inlineStr">
        <is>
          <t>단위</t>
        </is>
      </c>
      <c r="D5" s="14" t="inlineStr">
        <is>
          <t>단가①</t>
        </is>
      </c>
      <c r="E5" s="14" t="inlineStr">
        <is>
          <t>적용 단가</t>
        </is>
      </c>
    </row>
    <row r="6" ht="19" customHeight="1">
      <c r="A6" s="27" t="n"/>
      <c r="B6" s="27" t="n"/>
      <c r="C6" s="30" t="n"/>
      <c r="D6" s="30" t="n"/>
      <c r="E6" s="28">
        <f>IF(D6="","",D6)</f>
        <v/>
      </c>
    </row>
    <row r="7" ht="19" customHeight="1">
      <c r="A7" s="27" t="n"/>
      <c r="B7" s="27" t="n"/>
      <c r="C7" s="30" t="n"/>
      <c r="D7" s="30" t="n"/>
      <c r="E7" s="28">
        <f>IF(D7="","",D7)</f>
        <v/>
      </c>
    </row>
    <row r="8" ht="19" customHeight="1">
      <c r="A8" s="27" t="n"/>
      <c r="B8" s="27" t="n"/>
      <c r="C8" s="30" t="n"/>
      <c r="D8" s="30" t="n"/>
      <c r="E8" s="28">
        <f>IF(D8="","",D8)</f>
        <v/>
      </c>
    </row>
    <row r="9" ht="19" customHeight="1">
      <c r="A9" s="27" t="n"/>
      <c r="B9" s="27" t="n"/>
      <c r="C9" s="30" t="n"/>
      <c r="D9" s="30" t="n"/>
      <c r="E9" s="28">
        <f>IF(D9="","",D9)</f>
        <v/>
      </c>
    </row>
    <row r="10" ht="19" customHeight="1">
      <c r="A10" s="27" t="n"/>
      <c r="B10" s="27" t="n"/>
      <c r="C10" s="30" t="n"/>
      <c r="D10" s="30" t="n"/>
      <c r="E10" s="28">
        <f>IF(D10="","",D10)</f>
        <v/>
      </c>
    </row>
    <row r="11" ht="19" customHeight="1">
      <c r="A11" s="27" t="n"/>
      <c r="B11" s="27" t="n"/>
      <c r="C11" s="30" t="n"/>
      <c r="D11" s="30" t="n"/>
      <c r="E11" s="28">
        <f>IF(D11="","",D11)</f>
        <v/>
      </c>
    </row>
    <row r="12" ht="19" customHeight="1">
      <c r="A12" s="27" t="n"/>
      <c r="B12" s="27" t="n"/>
      <c r="C12" s="30" t="n"/>
      <c r="D12" s="30" t="n"/>
      <c r="E12" s="28">
        <f>IF(D12="","",D12)</f>
        <v/>
      </c>
    </row>
    <row r="13" ht="19" customHeight="1">
      <c r="A13" s="27" t="n"/>
      <c r="B13" s="27" t="n"/>
      <c r="C13" s="30" t="n"/>
      <c r="D13" s="30" t="n"/>
      <c r="E13" s="28">
        <f>IF(D13="","",D13)</f>
        <v/>
      </c>
    </row>
    <row r="14" ht="19" customHeight="1">
      <c r="A14" s="27" t="n"/>
      <c r="B14" s="27" t="n"/>
      <c r="C14" s="30" t="n"/>
      <c r="D14" s="30" t="n"/>
      <c r="E14" s="28">
        <f>IF(D14="","",D14)</f>
        <v/>
      </c>
    </row>
    <row r="15" ht="19" customHeight="1">
      <c r="A15" s="27" t="n"/>
      <c r="B15" s="27" t="n"/>
      <c r="C15" s="30" t="n"/>
      <c r="D15" s="30" t="n"/>
      <c r="E15" s="28">
        <f>IF(D15="","",D15)</f>
        <v/>
      </c>
    </row>
    <row r="16" ht="19" customHeight="1">
      <c r="A16" s="27" t="n"/>
      <c r="B16" s="27" t="n"/>
      <c r="C16" s="30" t="n"/>
      <c r="D16" s="30" t="n"/>
      <c r="E16" s="28">
        <f>IF(D16="","",D16)</f>
        <v/>
      </c>
    </row>
    <row r="17" ht="19" customHeight="1">
      <c r="A17" s="27" t="n"/>
      <c r="B17" s="27" t="n"/>
      <c r="C17" s="30" t="n"/>
      <c r="D17" s="30" t="n"/>
      <c r="E17" s="28">
        <f>IF(D17="","",D17)</f>
        <v/>
      </c>
    </row>
    <row r="18" ht="19" customHeight="1">
      <c r="A18" s="27" t="n"/>
      <c r="B18" s="27" t="n"/>
      <c r="C18" s="30" t="n"/>
      <c r="D18" s="30" t="n"/>
      <c r="E18" s="28">
        <f>IF(D18="","",D18)</f>
        <v/>
      </c>
    </row>
    <row r="19" ht="19" customHeight="1">
      <c r="A19" s="27" t="n"/>
      <c r="B19" s="27" t="n"/>
      <c r="C19" s="30" t="n"/>
      <c r="D19" s="30" t="n"/>
      <c r="E19" s="28">
        <f>IF(D19="","",D19)</f>
        <v/>
      </c>
    </row>
    <row r="20" ht="19" customHeight="1">
      <c r="A20" s="27" t="n"/>
      <c r="B20" s="27" t="n"/>
      <c r="C20" s="30" t="n"/>
      <c r="D20" s="30" t="n"/>
      <c r="E20" s="28">
        <f>IF(D20="","",D20)</f>
        <v/>
      </c>
    </row>
    <row r="21" ht="19" customHeight="1">
      <c r="A21" s="27" t="n"/>
      <c r="B21" s="27" t="n"/>
      <c r="C21" s="30" t="n"/>
      <c r="D21" s="30" t="n"/>
      <c r="E21" s="28">
        <f>IF(D21="","",D21)</f>
        <v/>
      </c>
    </row>
    <row r="22" ht="19" customHeight="1">
      <c r="A22" s="27" t="n"/>
      <c r="B22" s="27" t="n"/>
      <c r="C22" s="30" t="n"/>
      <c r="D22" s="30" t="n"/>
      <c r="E22" s="28">
        <f>IF(D22="","",D22)</f>
        <v/>
      </c>
    </row>
    <row r="23" ht="19" customHeight="1">
      <c r="A23" s="27" t="n"/>
      <c r="B23" s="27" t="n"/>
      <c r="C23" s="30" t="n"/>
      <c r="D23" s="30" t="n"/>
      <c r="E23" s="28">
        <f>IF(D23="","",D23)</f>
        <v/>
      </c>
    </row>
    <row r="24" ht="19" customHeight="1">
      <c r="A24" s="27" t="n"/>
      <c r="B24" s="27" t="n"/>
      <c r="C24" s="30" t="n"/>
      <c r="D24" s="30" t="n"/>
      <c r="E24" s="28">
        <f>IF(D24="","",D24)</f>
        <v/>
      </c>
    </row>
    <row r="25" ht="19" customHeight="1">
      <c r="A25" s="27" t="n"/>
      <c r="B25" s="27" t="n"/>
      <c r="C25" s="30" t="n"/>
      <c r="D25" s="30" t="n"/>
      <c r="E25" s="28">
        <f>IF(D25="","",D25)</f>
        <v/>
      </c>
    </row>
    <row r="26" ht="19" customHeight="1">
      <c r="A26" s="27" t="n"/>
      <c r="B26" s="27" t="n"/>
      <c r="C26" s="30" t="n"/>
      <c r="D26" s="30" t="n"/>
      <c r="E26" s="28">
        <f>IF(D26="","",D26)</f>
        <v/>
      </c>
    </row>
    <row r="27" ht="19" customHeight="1">
      <c r="A27" s="27" t="n"/>
      <c r="B27" s="27" t="n"/>
      <c r="C27" s="30" t="n"/>
      <c r="D27" s="30" t="n"/>
      <c r="E27" s="28">
        <f>IF(D27="","",D27)</f>
        <v/>
      </c>
    </row>
    <row r="28" ht="19" customHeight="1">
      <c r="A28" s="27" t="n"/>
      <c r="B28" s="27" t="n"/>
      <c r="C28" s="30" t="n"/>
      <c r="D28" s="30" t="n"/>
      <c r="E28" s="28">
        <f>IF(D28="","",D28)</f>
        <v/>
      </c>
    </row>
    <row r="29" ht="19" customHeight="1">
      <c r="A29" s="27" t="n"/>
      <c r="B29" s="27" t="n"/>
      <c r="C29" s="30" t="n"/>
      <c r="D29" s="30" t="n"/>
      <c r="E29" s="28">
        <f>IF(D29="","",D29)</f>
        <v/>
      </c>
    </row>
    <row r="30" ht="19" customHeight="1">
      <c r="A30" s="27" t="n"/>
      <c r="B30" s="27" t="n"/>
      <c r="C30" s="30" t="n"/>
      <c r="D30" s="30" t="n"/>
      <c r="E30" s="28">
        <f>IF(D30="","",D30)</f>
        <v/>
      </c>
    </row>
    <row r="31" ht="19" customHeight="1">
      <c r="A31" s="27" t="n"/>
      <c r="B31" s="27" t="n"/>
      <c r="C31" s="30" t="n"/>
      <c r="D31" s="30" t="n"/>
      <c r="E31" s="28">
        <f>IF(D31="","",D31)</f>
        <v/>
      </c>
    </row>
    <row r="32" ht="19" customHeight="1">
      <c r="A32" s="27" t="n"/>
      <c r="B32" s="27" t="n"/>
      <c r="C32" s="30" t="n"/>
      <c r="D32" s="30" t="n"/>
      <c r="E32" s="28">
        <f>IF(D32="","",D32)</f>
        <v/>
      </c>
    </row>
    <row r="33" ht="19" customHeight="1">
      <c r="A33" s="27" t="n"/>
      <c r="B33" s="27" t="n"/>
      <c r="C33" s="30" t="n"/>
      <c r="D33" s="30" t="n"/>
      <c r="E33" s="28">
        <f>IF(D33="","",D33)</f>
        <v/>
      </c>
    </row>
    <row r="34" ht="19" customHeight="1">
      <c r="A34" s="27" t="n"/>
      <c r="B34" s="27" t="n"/>
      <c r="C34" s="30" t="n"/>
      <c r="D34" s="30" t="n"/>
      <c r="E34" s="28">
        <f>IF(D34="","",D34)</f>
        <v/>
      </c>
    </row>
    <row r="35" ht="19" customHeight="1">
      <c r="A35" s="27" t="n"/>
      <c r="B35" s="27" t="n"/>
      <c r="C35" s="30" t="n"/>
      <c r="D35" s="30" t="n"/>
      <c r="E35" s="28">
        <f>IF(D35="","",D35)</f>
        <v/>
      </c>
    </row>
    <row r="36" ht="19" customHeight="1">
      <c r="A36" s="27" t="n"/>
      <c r="B36" s="27" t="n"/>
      <c r="C36" s="30" t="n"/>
      <c r="D36" s="30" t="n"/>
      <c r="E36" s="28">
        <f>IF(D36="","",D36)</f>
        <v/>
      </c>
    </row>
    <row r="37" ht="19" customHeight="1">
      <c r="A37" s="27" t="n"/>
      <c r="B37" s="27" t="n"/>
      <c r="C37" s="30" t="n"/>
      <c r="D37" s="30" t="n"/>
      <c r="E37" s="28">
        <f>IF(D37="","",D37)</f>
        <v/>
      </c>
    </row>
    <row r="38" ht="19" customHeight="1">
      <c r="A38" s="27" t="n"/>
      <c r="B38" s="27" t="n"/>
      <c r="C38" s="30" t="n"/>
      <c r="D38" s="30" t="n"/>
      <c r="E38" s="28">
        <f>IF(D38="","",D38)</f>
        <v/>
      </c>
    </row>
    <row r="39" ht="19" customHeight="1">
      <c r="A39" s="27" t="n"/>
      <c r="B39" s="27" t="n"/>
      <c r="C39" s="30" t="n"/>
      <c r="D39" s="30" t="n"/>
      <c r="E39" s="28">
        <f>IF(D39="","",D39)</f>
        <v/>
      </c>
    </row>
    <row r="40" ht="19" customHeight="1">
      <c r="A40" s="27" t="n"/>
      <c r="B40" s="27" t="n"/>
      <c r="C40" s="30" t="n"/>
      <c r="D40" s="30" t="n"/>
      <c r="E40" s="28">
        <f>IF(D40="","",D40)</f>
        <v/>
      </c>
    </row>
    <row r="41" ht="19" customHeight="1">
      <c r="A41" s="27" t="n"/>
      <c r="B41" s="27" t="n"/>
      <c r="C41" s="30" t="n"/>
      <c r="D41" s="30" t="n"/>
      <c r="E41" s="28">
        <f>IF(D41="","",D41)</f>
        <v/>
      </c>
    </row>
    <row r="42" ht="19" customHeight="1">
      <c r="A42" s="27" t="n"/>
      <c r="B42" s="27" t="n"/>
      <c r="C42" s="30" t="n"/>
      <c r="D42" s="30" t="n"/>
      <c r="E42" s="28">
        <f>IF(D42="","",D42)</f>
        <v/>
      </c>
    </row>
    <row r="43" ht="19" customHeight="1">
      <c r="A43" s="27" t="n"/>
      <c r="B43" s="27" t="n"/>
      <c r="C43" s="30" t="n"/>
      <c r="D43" s="30" t="n"/>
      <c r="E43" s="28">
        <f>IF(D43="","",D43)</f>
        <v/>
      </c>
    </row>
    <row r="44" ht="19" customHeight="1">
      <c r="A44" s="27" t="n"/>
      <c r="B44" s="27" t="n"/>
      <c r="C44" s="30" t="n"/>
      <c r="D44" s="30" t="n"/>
      <c r="E44" s="28">
        <f>IF(D44="","",D44)</f>
        <v/>
      </c>
    </row>
    <row r="45" ht="19" customHeight="1">
      <c r="A45" s="27" t="n"/>
      <c r="B45" s="27" t="n"/>
      <c r="C45" s="30" t="n"/>
      <c r="D45" s="30" t="n"/>
      <c r="E45" s="28">
        <f>IF(D45="","",D45)</f>
        <v/>
      </c>
    </row>
    <row r="46" ht="19" customHeight="1">
      <c r="A46" s="27" t="n"/>
      <c r="B46" s="27" t="n"/>
      <c r="C46" s="30" t="n"/>
      <c r="D46" s="30" t="n"/>
      <c r="E46" s="28">
        <f>IF(D46="","",D46)</f>
        <v/>
      </c>
    </row>
    <row r="47" ht="19" customHeight="1">
      <c r="A47" s="27" t="n"/>
      <c r="B47" s="27" t="n"/>
      <c r="C47" s="30" t="n"/>
      <c r="D47" s="30" t="n"/>
      <c r="E47" s="28">
        <f>IF(D47="","",D47)</f>
        <v/>
      </c>
    </row>
    <row r="48" ht="19" customHeight="1">
      <c r="A48" s="27" t="n"/>
      <c r="B48" s="27" t="n"/>
      <c r="C48" s="30" t="n"/>
      <c r="D48" s="30" t="n"/>
      <c r="E48" s="28">
        <f>IF(D48="","",D48)</f>
        <v/>
      </c>
    </row>
    <row r="49" ht="19" customHeight="1">
      <c r="A49" s="27" t="n"/>
      <c r="B49" s="27" t="n"/>
      <c r="C49" s="30" t="n"/>
      <c r="D49" s="30" t="n"/>
      <c r="E49" s="28">
        <f>IF(D49="","",D49)</f>
        <v/>
      </c>
    </row>
    <row r="50" ht="19" customHeight="1">
      <c r="A50" s="27" t="n"/>
      <c r="B50" s="27" t="n"/>
      <c r="C50" s="30" t="n"/>
      <c r="D50" s="30" t="n"/>
      <c r="E50" s="28">
        <f>IF(D50="","",D50)</f>
        <v/>
      </c>
    </row>
    <row r="51" ht="19" customHeight="1">
      <c r="A51" s="27" t="n"/>
      <c r="B51" s="27" t="n"/>
      <c r="C51" s="30" t="n"/>
      <c r="D51" s="30" t="n"/>
      <c r="E51" s="28">
        <f>IF(D51="","",D51)</f>
        <v/>
      </c>
    </row>
    <row r="52" ht="19" customHeight="1">
      <c r="A52" s="27" t="n"/>
      <c r="B52" s="27" t="n"/>
      <c r="C52" s="30" t="n"/>
      <c r="D52" s="30" t="n"/>
      <c r="E52" s="28">
        <f>IF(D52="","",D52)</f>
        <v/>
      </c>
    </row>
    <row r="53" ht="19" customHeight="1">
      <c r="A53" s="27" t="n"/>
      <c r="B53" s="27" t="n"/>
      <c r="C53" s="30" t="n"/>
      <c r="D53" s="30" t="n"/>
      <c r="E53" s="28">
        <f>IF(D53="","",D53)</f>
        <v/>
      </c>
    </row>
    <row r="54" ht="19" customHeight="1">
      <c r="A54" s="27" t="n"/>
      <c r="B54" s="27" t="n"/>
      <c r="C54" s="30" t="n"/>
      <c r="D54" s="30" t="n"/>
      <c r="E54" s="28">
        <f>IF(D54="","",D54)</f>
        <v/>
      </c>
    </row>
    <row r="55" ht="19" customHeight="1">
      <c r="A55" s="27" t="n"/>
      <c r="B55" s="27" t="n"/>
      <c r="C55" s="30" t="n"/>
      <c r="D55" s="30" t="n"/>
      <c r="E55" s="28">
        <f>IF(D55="","",D55)</f>
        <v/>
      </c>
    </row>
    <row r="56" ht="19" customHeight="1">
      <c r="A56" s="27" t="n"/>
      <c r="B56" s="27" t="n"/>
      <c r="C56" s="30" t="n"/>
      <c r="D56" s="30" t="n"/>
      <c r="E56" s="28">
        <f>IF(D56="","",D56)</f>
        <v/>
      </c>
    </row>
    <row r="57" ht="19" customHeight="1">
      <c r="A57" s="27" t="n"/>
      <c r="B57" s="27" t="n"/>
      <c r="C57" s="30" t="n"/>
      <c r="D57" s="30" t="n"/>
      <c r="E57" s="28">
        <f>IF(D57="","",D57)</f>
        <v/>
      </c>
    </row>
    <row r="58" ht="19" customHeight="1">
      <c r="A58" s="27" t="n"/>
      <c r="B58" s="27" t="n"/>
      <c r="C58" s="30" t="n"/>
      <c r="D58" s="30" t="n"/>
      <c r="E58" s="28">
        <f>IF(D58="","",D58)</f>
        <v/>
      </c>
    </row>
    <row r="59" ht="19" customHeight="1">
      <c r="A59" s="27" t="n"/>
      <c r="B59" s="27" t="n"/>
      <c r="C59" s="30" t="n"/>
      <c r="D59" s="30" t="n"/>
      <c r="E59" s="28">
        <f>IF(D59="","",D59)</f>
        <v/>
      </c>
    </row>
    <row r="60" ht="19" customHeight="1">
      <c r="A60" s="27" t="n"/>
      <c r="B60" s="27" t="n"/>
      <c r="C60" s="30" t="n"/>
      <c r="D60" s="30" t="n"/>
      <c r="E60" s="28">
        <f>IF(D60="","",D60)</f>
        <v/>
      </c>
    </row>
    <row r="61" ht="19" customHeight="1">
      <c r="A61" s="27" t="n"/>
      <c r="B61" s="27" t="n"/>
      <c r="C61" s="30" t="n"/>
      <c r="D61" s="30" t="n"/>
      <c r="E61" s="28">
        <f>IF(D61="","",D61)</f>
        <v/>
      </c>
    </row>
    <row r="62" ht="19" customHeight="1">
      <c r="A62" s="27" t="n"/>
      <c r="B62" s="27" t="n"/>
      <c r="C62" s="30" t="n"/>
      <c r="D62" s="30" t="n"/>
      <c r="E62" s="28">
        <f>IF(D62="","",D62)</f>
        <v/>
      </c>
    </row>
    <row r="63" ht="19" customHeight="1">
      <c r="A63" s="27" t="n"/>
      <c r="B63" s="27" t="n"/>
      <c r="C63" s="30" t="n"/>
      <c r="D63" s="30" t="n"/>
      <c r="E63" s="28">
        <f>IF(D63="","",D63)</f>
        <v/>
      </c>
    </row>
    <row r="64" ht="19" customHeight="1">
      <c r="A64" s="27" t="n"/>
      <c r="B64" s="27" t="n"/>
      <c r="C64" s="30" t="n"/>
      <c r="D64" s="30" t="n"/>
      <c r="E64" s="28">
        <f>IF(D64="","",D64)</f>
        <v/>
      </c>
    </row>
    <row r="65" ht="19" customHeight="1">
      <c r="A65" s="27" t="n"/>
      <c r="B65" s="27" t="n"/>
      <c r="C65" s="30" t="n"/>
      <c r="D65" s="30" t="n"/>
      <c r="E65" s="28">
        <f>IF(D65="","",D65)</f>
        <v/>
      </c>
    </row>
    <row r="66" ht="19" customHeight="1">
      <c r="A66" s="27" t="n"/>
      <c r="B66" s="27" t="n"/>
      <c r="C66" s="30" t="n"/>
      <c r="D66" s="30" t="n"/>
      <c r="E66" s="28">
        <f>IF(D66="","",D66)</f>
        <v/>
      </c>
    </row>
    <row r="67" ht="19" customHeight="1">
      <c r="A67" s="27" t="n"/>
      <c r="B67" s="27" t="n"/>
      <c r="C67" s="30" t="n"/>
      <c r="D67" s="30" t="n"/>
      <c r="E67" s="28">
        <f>IF(D67="","",D67)</f>
        <v/>
      </c>
    </row>
    <row r="68" ht="19" customHeight="1">
      <c r="A68" s="27" t="n"/>
      <c r="B68" s="27" t="n"/>
      <c r="C68" s="30" t="n"/>
      <c r="D68" s="30" t="n"/>
      <c r="E68" s="28">
        <f>IF(D68="","",D68)</f>
        <v/>
      </c>
    </row>
    <row r="69" ht="19" customHeight="1">
      <c r="A69" s="27" t="n"/>
      <c r="B69" s="27" t="n"/>
      <c r="C69" s="30" t="n"/>
      <c r="D69" s="30" t="n"/>
      <c r="E69" s="28">
        <f>IF(D69="","",D69)</f>
        <v/>
      </c>
    </row>
    <row r="70" ht="19" customHeight="1">
      <c r="A70" s="27" t="n"/>
      <c r="B70" s="27" t="n"/>
      <c r="C70" s="30" t="n"/>
      <c r="D70" s="30" t="n"/>
      <c r="E70" s="28">
        <f>IF(D70="","",D70)</f>
        <v/>
      </c>
    </row>
    <row r="71" ht="19" customHeight="1">
      <c r="A71" s="27" t="n"/>
      <c r="B71" s="27" t="n"/>
      <c r="C71" s="30" t="n"/>
      <c r="D71" s="30" t="n"/>
      <c r="E71" s="28">
        <f>IF(D71="","",D71)</f>
        <v/>
      </c>
    </row>
    <row r="72" ht="19" customHeight="1">
      <c r="A72" s="27" t="n"/>
      <c r="B72" s="27" t="n"/>
      <c r="C72" s="30" t="n"/>
      <c r="D72" s="30" t="n"/>
      <c r="E72" s="28">
        <f>IF(D72="","",D72)</f>
        <v/>
      </c>
    </row>
    <row r="73" ht="19" customHeight="1">
      <c r="A73" s="27" t="n"/>
      <c r="B73" s="27" t="n"/>
      <c r="C73" s="30" t="n"/>
      <c r="D73" s="30" t="n"/>
      <c r="E73" s="28">
        <f>IF(D73="","",D73)</f>
        <v/>
      </c>
    </row>
    <row r="74" ht="19" customHeight="1">
      <c r="A74" s="27" t="n"/>
      <c r="B74" s="27" t="n"/>
      <c r="C74" s="30" t="n"/>
      <c r="D74" s="30" t="n"/>
      <c r="E74" s="28">
        <f>IF(D74="","",D74)</f>
        <v/>
      </c>
    </row>
    <row r="75" ht="19" customHeight="1">
      <c r="A75" s="27" t="n"/>
      <c r="B75" s="27" t="n"/>
      <c r="C75" s="30" t="n"/>
      <c r="D75" s="30" t="n"/>
      <c r="E75" s="28">
        <f>IF(D75="","",D75)</f>
        <v/>
      </c>
    </row>
    <row r="76" ht="19" customHeight="1">
      <c r="A76" s="27" t="n"/>
      <c r="B76" s="27" t="n"/>
      <c r="C76" s="30" t="n"/>
      <c r="D76" s="30" t="n"/>
      <c r="E76" s="28">
        <f>IF(D76="","",D76)</f>
        <v/>
      </c>
    </row>
    <row r="77" ht="19" customHeight="1">
      <c r="A77" s="27" t="n"/>
      <c r="B77" s="27" t="n"/>
      <c r="C77" s="30" t="n"/>
      <c r="D77" s="30" t="n"/>
      <c r="E77" s="28">
        <f>IF(D77="","",D77)</f>
        <v/>
      </c>
    </row>
    <row r="78" ht="19" customHeight="1">
      <c r="A78" s="27" t="n"/>
      <c r="B78" s="27" t="n"/>
      <c r="C78" s="30" t="n"/>
      <c r="D78" s="30" t="n"/>
      <c r="E78" s="28">
        <f>IF(D78="","",D78)</f>
        <v/>
      </c>
    </row>
    <row r="79" ht="19" customHeight="1">
      <c r="A79" s="27" t="n"/>
      <c r="B79" s="27" t="n"/>
      <c r="C79" s="30" t="n"/>
      <c r="D79" s="30" t="n"/>
      <c r="E79" s="28">
        <f>IF(D79="","",D79)</f>
        <v/>
      </c>
    </row>
    <row r="80" ht="19" customHeight="1">
      <c r="A80" s="27" t="n"/>
      <c r="B80" s="27" t="n"/>
      <c r="C80" s="30" t="n"/>
      <c r="D80" s="30" t="n"/>
      <c r="E80" s="28">
        <f>IF(D80="","",D80)</f>
        <v/>
      </c>
    </row>
    <row r="81" ht="19" customHeight="1">
      <c r="A81" s="27" t="n"/>
      <c r="B81" s="27" t="n"/>
      <c r="C81" s="30" t="n"/>
      <c r="D81" s="30" t="n"/>
      <c r="E81" s="28">
        <f>IF(D81="","",D81)</f>
        <v/>
      </c>
    </row>
    <row r="82" ht="19" customHeight="1">
      <c r="A82" s="27" t="n"/>
      <c r="B82" s="27" t="n"/>
      <c r="C82" s="30" t="n"/>
      <c r="D82" s="30" t="n"/>
      <c r="E82" s="28">
        <f>IF(D82="","",D82)</f>
        <v/>
      </c>
    </row>
    <row r="83" ht="19" customHeight="1">
      <c r="A83" s="27" t="n"/>
      <c r="B83" s="27" t="n"/>
      <c r="C83" s="30" t="n"/>
      <c r="D83" s="30" t="n"/>
      <c r="E83" s="28">
        <f>IF(D83="","",D83)</f>
        <v/>
      </c>
    </row>
    <row r="84" ht="19" customHeight="1">
      <c r="A84" s="27" t="n"/>
      <c r="B84" s="27" t="n"/>
      <c r="C84" s="30" t="n"/>
      <c r="D84" s="30" t="n"/>
      <c r="E84" s="28">
        <f>IF(D84="","",D84)</f>
        <v/>
      </c>
    </row>
    <row r="85" ht="19" customHeight="1">
      <c r="A85" s="27" t="n"/>
      <c r="B85" s="27" t="n"/>
      <c r="C85" s="30" t="n"/>
      <c r="D85" s="30" t="n"/>
      <c r="E85" s="28">
        <f>IF(D85="","",D85)</f>
        <v/>
      </c>
    </row>
    <row r="86" ht="19" customHeight="1">
      <c r="A86" s="27" t="n"/>
      <c r="B86" s="27" t="n"/>
      <c r="C86" s="30" t="n"/>
      <c r="D86" s="30" t="n"/>
      <c r="E86" s="28">
        <f>IF(D86="","",D86)</f>
        <v/>
      </c>
    </row>
    <row r="87" ht="19" customHeight="1">
      <c r="A87" s="27" t="n"/>
      <c r="B87" s="27" t="n"/>
      <c r="C87" s="30" t="n"/>
      <c r="D87" s="30" t="n"/>
      <c r="E87" s="28">
        <f>IF(D87="","",D87)</f>
        <v/>
      </c>
    </row>
    <row r="88" ht="19" customHeight="1">
      <c r="A88" s="27" t="n"/>
      <c r="B88" s="27" t="n"/>
      <c r="C88" s="30" t="n"/>
      <c r="D88" s="30" t="n"/>
      <c r="E88" s="28">
        <f>IF(D88="","",D88)</f>
        <v/>
      </c>
    </row>
    <row r="89" ht="19" customHeight="1">
      <c r="A89" s="27" t="n"/>
      <c r="B89" s="27" t="n"/>
      <c r="C89" s="30" t="n"/>
      <c r="D89" s="30" t="n"/>
      <c r="E89" s="28">
        <f>IF(D89="","",D89)</f>
        <v/>
      </c>
    </row>
    <row r="90" ht="19" customHeight="1">
      <c r="A90" s="27" t="n"/>
      <c r="B90" s="27" t="n"/>
      <c r="C90" s="30" t="n"/>
      <c r="D90" s="30" t="n"/>
      <c r="E90" s="28">
        <f>IF(D90="","",D90)</f>
        <v/>
      </c>
    </row>
    <row r="91" ht="19" customHeight="1">
      <c r="A91" s="27" t="n"/>
      <c r="B91" s="27" t="n"/>
      <c r="C91" s="30" t="n"/>
      <c r="D91" s="30" t="n"/>
      <c r="E91" s="28">
        <f>IF(D91="","",D91)</f>
        <v/>
      </c>
    </row>
    <row r="92" ht="19" customHeight="1">
      <c r="A92" s="27" t="n"/>
      <c r="B92" s="27" t="n"/>
      <c r="C92" s="30" t="n"/>
      <c r="D92" s="30" t="n"/>
      <c r="E92" s="28">
        <f>IF(D92="","",D92)</f>
        <v/>
      </c>
    </row>
    <row r="93" ht="19" customHeight="1">
      <c r="A93" s="27" t="n"/>
      <c r="B93" s="27" t="n"/>
      <c r="C93" s="30" t="n"/>
      <c r="D93" s="30" t="n"/>
      <c r="E93" s="28">
        <f>IF(D93="","",D93)</f>
        <v/>
      </c>
    </row>
    <row r="94" ht="19" customHeight="1">
      <c r="A94" s="27" t="n"/>
      <c r="B94" s="27" t="n"/>
      <c r="C94" s="30" t="n"/>
      <c r="D94" s="30" t="n"/>
      <c r="E94" s="28">
        <f>IF(D94="","",D94)</f>
        <v/>
      </c>
    </row>
    <row r="95" ht="19" customHeight="1">
      <c r="A95" s="27" t="n"/>
      <c r="B95" s="27" t="n"/>
      <c r="C95" s="30" t="n"/>
      <c r="D95" s="30" t="n"/>
      <c r="E95" s="28">
        <f>IF(D95="","",D95)</f>
        <v/>
      </c>
    </row>
    <row r="96" ht="19" customHeight="1">
      <c r="A96" s="27" t="n"/>
      <c r="B96" s="27" t="n"/>
      <c r="C96" s="30" t="n"/>
      <c r="D96" s="30" t="n"/>
      <c r="E96" s="28">
        <f>IF(D96="","",D96)</f>
        <v/>
      </c>
    </row>
    <row r="97" ht="19" customHeight="1">
      <c r="A97" s="27" t="n"/>
      <c r="B97" s="27" t="n"/>
      <c r="C97" s="30" t="n"/>
      <c r="D97" s="30" t="n"/>
      <c r="E97" s="28">
        <f>IF(D97="","",D97)</f>
        <v/>
      </c>
    </row>
    <row r="98" ht="19" customHeight="1">
      <c r="A98" s="27" t="n"/>
      <c r="B98" s="27" t="n"/>
      <c r="C98" s="30" t="n"/>
      <c r="D98" s="30" t="n"/>
      <c r="E98" s="28">
        <f>IF(D98="","",D98)</f>
        <v/>
      </c>
    </row>
    <row r="99" ht="19" customHeight="1">
      <c r="A99" s="27" t="n"/>
      <c r="B99" s="27" t="n"/>
      <c r="C99" s="30" t="n"/>
      <c r="D99" s="30" t="n"/>
      <c r="E99" s="28">
        <f>IF(D99="","",D99)</f>
        <v/>
      </c>
    </row>
    <row r="100" ht="19" customHeight="1">
      <c r="A100" s="27" t="n"/>
      <c r="B100" s="27" t="n"/>
      <c r="C100" s="30" t="n"/>
      <c r="D100" s="30" t="n"/>
      <c r="E100" s="28">
        <f>IF(D100="","",D100)</f>
        <v/>
      </c>
    </row>
    <row r="101" ht="19" customHeight="1">
      <c r="A101" s="27" t="n"/>
      <c r="B101" s="27" t="n"/>
      <c r="C101" s="30" t="n"/>
      <c r="D101" s="30" t="n"/>
      <c r="E101" s="28">
        <f>IF(D101="","",D101)</f>
        <v/>
      </c>
    </row>
    <row r="102" ht="19" customHeight="1">
      <c r="A102" s="27" t="n"/>
      <c r="B102" s="27" t="n"/>
      <c r="C102" s="30" t="n"/>
      <c r="D102" s="30" t="n"/>
      <c r="E102" s="28">
        <f>IF(D102="","",D102)</f>
        <v/>
      </c>
    </row>
    <row r="103" ht="19" customHeight="1">
      <c r="A103" s="27" t="n"/>
      <c r="B103" s="27" t="n"/>
      <c r="C103" s="30" t="n"/>
      <c r="D103" s="30" t="n"/>
      <c r="E103" s="28">
        <f>IF(D103="","",D103)</f>
        <v/>
      </c>
    </row>
    <row r="104" ht="19" customHeight="1">
      <c r="A104" s="27" t="n"/>
      <c r="B104" s="27" t="n"/>
      <c r="C104" s="30" t="n"/>
      <c r="D104" s="30" t="n"/>
      <c r="E104" s="28">
        <f>IF(D104="","",D104)</f>
        <v/>
      </c>
    </row>
    <row r="105" ht="19" customHeight="1">
      <c r="A105" s="27" t="n"/>
      <c r="B105" s="27" t="n"/>
      <c r="C105" s="30" t="n"/>
      <c r="D105" s="30" t="n"/>
      <c r="E105" s="28">
        <f>IF(D105="","",D105)</f>
        <v/>
      </c>
    </row>
    <row r="106" ht="19" customHeight="1">
      <c r="A106" s="27" t="n"/>
      <c r="B106" s="27" t="n"/>
      <c r="C106" s="30" t="n"/>
      <c r="D106" s="30" t="n"/>
      <c r="E106" s="28">
        <f>IF(D106="","",D106)</f>
        <v/>
      </c>
    </row>
    <row r="107" ht="19" customHeight="1">
      <c r="A107" s="27" t="n"/>
      <c r="B107" s="27" t="n"/>
      <c r="C107" s="30" t="n"/>
      <c r="D107" s="30" t="n"/>
      <c r="E107" s="28">
        <f>IF(D107="","",D107)</f>
        <v/>
      </c>
    </row>
    <row r="108" ht="19" customHeight="1">
      <c r="A108" s="27" t="n"/>
      <c r="B108" s="27" t="n"/>
      <c r="C108" s="30" t="n"/>
      <c r="D108" s="30" t="n"/>
      <c r="E108" s="28">
        <f>IF(D108="","",D108)</f>
        <v/>
      </c>
    </row>
    <row r="109" ht="19" customHeight="1">
      <c r="A109" s="27" t="n"/>
      <c r="B109" s="27" t="n"/>
      <c r="C109" s="30" t="n"/>
      <c r="D109" s="30" t="n"/>
      <c r="E109" s="28">
        <f>IF(D109="","",D109)</f>
        <v/>
      </c>
    </row>
    <row r="110" ht="19" customHeight="1">
      <c r="A110" s="27" t="n"/>
      <c r="B110" s="27" t="n"/>
      <c r="C110" s="30" t="n"/>
      <c r="D110" s="30" t="n"/>
      <c r="E110" s="28">
        <f>IF(D110="","",D110)</f>
        <v/>
      </c>
    </row>
    <row r="111" ht="19" customHeight="1">
      <c r="A111" s="27" t="n"/>
      <c r="B111" s="27" t="n"/>
      <c r="C111" s="30" t="n"/>
      <c r="D111" s="30" t="n"/>
      <c r="E111" s="28">
        <f>IF(D111="","",D111)</f>
        <v/>
      </c>
    </row>
    <row r="112" ht="19" customHeight="1">
      <c r="A112" s="27" t="n"/>
      <c r="B112" s="27" t="n"/>
      <c r="C112" s="30" t="n"/>
      <c r="D112" s="30" t="n"/>
      <c r="E112" s="28">
        <f>IF(D112="","",D112)</f>
        <v/>
      </c>
    </row>
    <row r="113" ht="19" customHeight="1">
      <c r="A113" s="27" t="n"/>
      <c r="B113" s="27" t="n"/>
      <c r="C113" s="30" t="n"/>
      <c r="D113" s="30" t="n"/>
      <c r="E113" s="28">
        <f>IF(D113="","",D113)</f>
        <v/>
      </c>
    </row>
    <row r="114" ht="19" customHeight="1">
      <c r="A114" s="27" t="n"/>
      <c r="B114" s="27" t="n"/>
      <c r="C114" s="30" t="n"/>
      <c r="D114" s="30" t="n"/>
      <c r="E114" s="28">
        <f>IF(D114="","",D114)</f>
        <v/>
      </c>
    </row>
    <row r="115" ht="19" customHeight="1">
      <c r="A115" s="27" t="n"/>
      <c r="B115" s="27" t="n"/>
      <c r="C115" s="30" t="n"/>
      <c r="D115" s="30" t="n"/>
      <c r="E115" s="28">
        <f>IF(D115="","",D115)</f>
        <v/>
      </c>
    </row>
    <row r="116" ht="19" customHeight="1">
      <c r="A116" s="27" t="n"/>
      <c r="B116" s="27" t="n"/>
      <c r="C116" s="30" t="n"/>
      <c r="D116" s="30" t="n"/>
      <c r="E116" s="28">
        <f>IF(D116="","",D116)</f>
        <v/>
      </c>
    </row>
    <row r="117" ht="19" customHeight="1">
      <c r="A117" s="27" t="n"/>
      <c r="B117" s="27" t="n"/>
      <c r="C117" s="30" t="n"/>
      <c r="D117" s="30" t="n"/>
      <c r="E117" s="28">
        <f>IF(D117="","",D117)</f>
        <v/>
      </c>
    </row>
    <row r="118" ht="19" customHeight="1">
      <c r="A118" s="27" t="n"/>
      <c r="B118" s="27" t="n"/>
      <c r="C118" s="30" t="n"/>
      <c r="D118" s="30" t="n"/>
      <c r="E118" s="28">
        <f>IF(D118="","",D118)</f>
        <v/>
      </c>
    </row>
    <row r="119" ht="19" customHeight="1">
      <c r="A119" s="27" t="n"/>
      <c r="B119" s="27" t="n"/>
      <c r="C119" s="30" t="n"/>
      <c r="D119" s="30" t="n"/>
      <c r="E119" s="28">
        <f>IF(D119="","",D119)</f>
        <v/>
      </c>
    </row>
    <row r="120" ht="19" customHeight="1">
      <c r="A120" s="27" t="n"/>
      <c r="B120" s="27" t="n"/>
      <c r="C120" s="30" t="n"/>
      <c r="D120" s="30" t="n"/>
      <c r="E120" s="28">
        <f>IF(D120="","",D120)</f>
        <v/>
      </c>
    </row>
    <row r="121" ht="19" customHeight="1">
      <c r="A121" s="27" t="n"/>
      <c r="B121" s="27" t="n"/>
      <c r="C121" s="30" t="n"/>
      <c r="D121" s="30" t="n"/>
      <c r="E121" s="28">
        <f>IF(D121="","",D121)</f>
        <v/>
      </c>
    </row>
    <row r="122" ht="19" customHeight="1">
      <c r="A122" s="27" t="n"/>
      <c r="B122" s="27" t="n"/>
      <c r="C122" s="30" t="n"/>
      <c r="D122" s="30" t="n"/>
      <c r="E122" s="28">
        <f>IF(D122="","",D122)</f>
        <v/>
      </c>
    </row>
    <row r="123" ht="19" customHeight="1">
      <c r="A123" s="27" t="n"/>
      <c r="B123" s="27" t="n"/>
      <c r="C123" s="30" t="n"/>
      <c r="D123" s="30" t="n"/>
      <c r="E123" s="28">
        <f>IF(D123="","",D123)</f>
        <v/>
      </c>
    </row>
    <row r="124" ht="19" customHeight="1">
      <c r="A124" s="27" t="n"/>
      <c r="B124" s="27" t="n"/>
      <c r="C124" s="30" t="n"/>
      <c r="D124" s="30" t="n"/>
      <c r="E124" s="28">
        <f>IF(D124="","",D124)</f>
        <v/>
      </c>
    </row>
    <row r="125" ht="19" customHeight="1">
      <c r="A125" s="27" t="n"/>
      <c r="B125" s="27" t="n"/>
      <c r="C125" s="30" t="n"/>
      <c r="D125" s="30" t="n"/>
      <c r="E125" s="28">
        <f>IF(D125="","",D125)</f>
        <v/>
      </c>
    </row>
    <row r="126" ht="19" customHeight="1">
      <c r="A126" s="27" t="n"/>
      <c r="B126" s="27" t="n"/>
      <c r="C126" s="30" t="n"/>
      <c r="D126" s="30" t="n"/>
      <c r="E126" s="28">
        <f>IF(D126="","",D126)</f>
        <v/>
      </c>
    </row>
    <row r="127" ht="19" customHeight="1">
      <c r="A127" s="27" t="n"/>
      <c r="B127" s="27" t="n"/>
      <c r="C127" s="30" t="n"/>
      <c r="D127" s="30" t="n"/>
      <c r="E127" s="28">
        <f>IF(D127="","",D127)</f>
        <v/>
      </c>
    </row>
    <row r="128" ht="19" customHeight="1">
      <c r="A128" s="27" t="n"/>
      <c r="B128" s="27" t="n"/>
      <c r="C128" s="30" t="n"/>
      <c r="D128" s="30" t="n"/>
      <c r="E128" s="28">
        <f>IF(D128="","",D128)</f>
        <v/>
      </c>
    </row>
    <row r="129" ht="19" customHeight="1">
      <c r="A129" s="27" t="n"/>
      <c r="B129" s="27" t="n"/>
      <c r="C129" s="30" t="n"/>
      <c r="D129" s="30" t="n"/>
      <c r="E129" s="28">
        <f>IF(D129="","",D129)</f>
        <v/>
      </c>
    </row>
    <row r="130" ht="19" customHeight="1">
      <c r="A130" s="27" t="n"/>
      <c r="B130" s="27" t="n"/>
      <c r="C130" s="30" t="n"/>
      <c r="D130" s="30" t="n"/>
      <c r="E130" s="28">
        <f>IF(D130="","",D130)</f>
        <v/>
      </c>
    </row>
    <row r="131" ht="19" customHeight="1">
      <c r="A131" s="27" t="n"/>
      <c r="B131" s="27" t="n"/>
      <c r="C131" s="30" t="n"/>
      <c r="D131" s="30" t="n"/>
      <c r="E131" s="28">
        <f>IF(D131="","",D131)</f>
        <v/>
      </c>
    </row>
    <row r="132" ht="19" customHeight="1">
      <c r="A132" s="27" t="n"/>
      <c r="B132" s="27" t="n"/>
      <c r="C132" s="30" t="n"/>
      <c r="D132" s="30" t="n"/>
      <c r="E132" s="28">
        <f>IF(D132="","",D132)</f>
        <v/>
      </c>
    </row>
    <row r="133" ht="19" customHeight="1">
      <c r="A133" s="27" t="n"/>
      <c r="B133" s="27" t="n"/>
      <c r="C133" s="30" t="n"/>
      <c r="D133" s="30" t="n"/>
      <c r="E133" s="28">
        <f>IF(D133="","",D133)</f>
        <v/>
      </c>
    </row>
    <row r="134" ht="19" customHeight="1">
      <c r="A134" s="27" t="n"/>
      <c r="B134" s="27" t="n"/>
      <c r="C134" s="30" t="n"/>
      <c r="D134" s="30" t="n"/>
      <c r="E134" s="28">
        <f>IF(D134="","",D134)</f>
        <v/>
      </c>
    </row>
    <row r="135" ht="19" customHeight="1">
      <c r="A135" s="27" t="n"/>
      <c r="B135" s="27" t="n"/>
      <c r="C135" s="30" t="n"/>
      <c r="D135" s="30" t="n"/>
      <c r="E135" s="28">
        <f>IF(D135="","",D135)</f>
        <v/>
      </c>
    </row>
    <row r="136" ht="19" customHeight="1">
      <c r="A136" s="27" t="n"/>
      <c r="B136" s="27" t="n"/>
      <c r="C136" s="30" t="n"/>
      <c r="D136" s="30" t="n"/>
      <c r="E136" s="28">
        <f>IF(D136="","",D136)</f>
        <v/>
      </c>
    </row>
    <row r="137" ht="19" customHeight="1">
      <c r="A137" s="27" t="n"/>
      <c r="B137" s="27" t="n"/>
      <c r="C137" s="30" t="n"/>
      <c r="D137" s="30" t="n"/>
      <c r="E137" s="28">
        <f>IF(D137="","",D137)</f>
        <v/>
      </c>
    </row>
    <row r="138" ht="19" customHeight="1">
      <c r="A138" s="27" t="n"/>
      <c r="B138" s="27" t="n"/>
      <c r="C138" s="30" t="n"/>
      <c r="D138" s="30" t="n"/>
      <c r="E138" s="28">
        <f>IF(D138="","",D138)</f>
        <v/>
      </c>
    </row>
    <row r="139" ht="19" customHeight="1">
      <c r="A139" s="27" t="n"/>
      <c r="B139" s="27" t="n"/>
      <c r="C139" s="30" t="n"/>
      <c r="D139" s="30" t="n"/>
      <c r="E139" s="28">
        <f>IF(D139="","",D139)</f>
        <v/>
      </c>
    </row>
    <row r="140" ht="19" customHeight="1">
      <c r="A140" s="27" t="n"/>
      <c r="B140" s="27" t="n"/>
      <c r="C140" s="30" t="n"/>
      <c r="D140" s="30" t="n"/>
      <c r="E140" s="28">
        <f>IF(D140="","",D140)</f>
        <v/>
      </c>
    </row>
    <row r="141" ht="19" customHeight="1">
      <c r="A141" s="27" t="n"/>
      <c r="B141" s="27" t="n"/>
      <c r="C141" s="30" t="n"/>
      <c r="D141" s="30" t="n"/>
      <c r="E141" s="28">
        <f>IF(D141="","",D141)</f>
        <v/>
      </c>
    </row>
    <row r="142" ht="19" customHeight="1">
      <c r="A142" s="27" t="n"/>
      <c r="B142" s="27" t="n"/>
      <c r="C142" s="30" t="n"/>
      <c r="D142" s="30" t="n"/>
      <c r="E142" s="28">
        <f>IF(D142="","",D142)</f>
        <v/>
      </c>
    </row>
    <row r="143" ht="19" customHeight="1">
      <c r="A143" s="27" t="n"/>
      <c r="B143" s="27" t="n"/>
      <c r="C143" s="30" t="n"/>
      <c r="D143" s="30" t="n"/>
      <c r="E143" s="28">
        <f>IF(D143="","",D143)</f>
        <v/>
      </c>
    </row>
    <row r="144" ht="19" customHeight="1">
      <c r="A144" s="27" t="n"/>
      <c r="B144" s="27" t="n"/>
      <c r="C144" s="30" t="n"/>
      <c r="D144" s="30" t="n"/>
      <c r="E144" s="28">
        <f>IF(D144="","",D144)</f>
        <v/>
      </c>
    </row>
    <row r="145" ht="19" customHeight="1">
      <c r="A145" s="27" t="n"/>
      <c r="B145" s="27" t="n"/>
      <c r="C145" s="30" t="n"/>
      <c r="D145" s="30" t="n"/>
      <c r="E145" s="28">
        <f>IF(D145="","",D145)</f>
        <v/>
      </c>
    </row>
    <row r="146" ht="19" customHeight="1">
      <c r="A146" s="27" t="n"/>
      <c r="B146" s="27" t="n"/>
      <c r="C146" s="30" t="n"/>
      <c r="D146" s="30" t="n"/>
      <c r="E146" s="28">
        <f>IF(D146="","",D146)</f>
        <v/>
      </c>
    </row>
    <row r="147" ht="19" customHeight="1">
      <c r="A147" s="27" t="n"/>
      <c r="B147" s="27" t="n"/>
      <c r="C147" s="30" t="n"/>
      <c r="D147" s="30" t="n"/>
      <c r="E147" s="28">
        <f>IF(D147="","",D147)</f>
        <v/>
      </c>
    </row>
    <row r="148" ht="19" customHeight="1">
      <c r="A148" s="27" t="n"/>
      <c r="B148" s="27" t="n"/>
      <c r="C148" s="30" t="n"/>
      <c r="D148" s="30" t="n"/>
      <c r="E148" s="28">
        <f>IF(D148="","",D148)</f>
        <v/>
      </c>
    </row>
    <row r="149" ht="19" customHeight="1">
      <c r="A149" s="27" t="n"/>
      <c r="B149" s="27" t="n"/>
      <c r="C149" s="30" t="n"/>
      <c r="D149" s="30" t="n"/>
      <c r="E149" s="28">
        <f>IF(D149="","",D149)</f>
        <v/>
      </c>
    </row>
    <row r="150" ht="19" customHeight="1">
      <c r="A150" s="27" t="n"/>
      <c r="B150" s="27" t="n"/>
      <c r="C150" s="30" t="n"/>
      <c r="D150" s="30" t="n"/>
      <c r="E150" s="28">
        <f>IF(D150="","",D150)</f>
        <v/>
      </c>
    </row>
    <row r="151" ht="19" customHeight="1">
      <c r="A151" s="27" t="n"/>
      <c r="B151" s="27" t="n"/>
      <c r="C151" s="30" t="n"/>
      <c r="D151" s="30" t="n"/>
      <c r="E151" s="28">
        <f>IF(D151="","",D151)</f>
        <v/>
      </c>
    </row>
    <row r="152" ht="19" customHeight="1">
      <c r="A152" s="27" t="n"/>
      <c r="B152" s="27" t="n"/>
      <c r="C152" s="30" t="n"/>
      <c r="D152" s="30" t="n"/>
      <c r="E152" s="28">
        <f>IF(D152="","",D152)</f>
        <v/>
      </c>
    </row>
    <row r="153" ht="19" customHeight="1">
      <c r="A153" s="27" t="n"/>
      <c r="B153" s="27" t="n"/>
      <c r="C153" s="30" t="n"/>
      <c r="D153" s="30" t="n"/>
      <c r="E153" s="28">
        <f>IF(D153="","",D153)</f>
        <v/>
      </c>
    </row>
    <row r="154" ht="19" customHeight="1">
      <c r="A154" s="27" t="n"/>
      <c r="B154" s="27" t="n"/>
      <c r="C154" s="30" t="n"/>
      <c r="D154" s="30" t="n"/>
      <c r="E154" s="28">
        <f>IF(D154="","",D154)</f>
        <v/>
      </c>
    </row>
    <row r="155" ht="19" customHeight="1">
      <c r="A155" s="27" t="n"/>
      <c r="B155" s="27" t="n"/>
      <c r="C155" s="30" t="n"/>
      <c r="D155" s="30" t="n"/>
      <c r="E155" s="28">
        <f>IF(D155="","",D155)</f>
        <v/>
      </c>
    </row>
    <row r="156" ht="19" customHeight="1">
      <c r="A156" s="27" t="n"/>
      <c r="B156" s="27" t="n"/>
      <c r="C156" s="30" t="n"/>
      <c r="D156" s="30" t="n"/>
      <c r="E156" s="28">
        <f>IF(D156="","",D156)</f>
        <v/>
      </c>
    </row>
    <row r="157" ht="19" customHeight="1">
      <c r="A157" s="27" t="n"/>
      <c r="B157" s="27" t="n"/>
      <c r="C157" s="30" t="n"/>
      <c r="D157" s="30" t="n"/>
      <c r="E157" s="28">
        <f>IF(D157="","",D157)</f>
        <v/>
      </c>
    </row>
    <row r="158" ht="19" customHeight="1">
      <c r="A158" s="27" t="n"/>
      <c r="B158" s="27" t="n"/>
      <c r="C158" s="30" t="n"/>
      <c r="D158" s="30" t="n"/>
      <c r="E158" s="28">
        <f>IF(D158="","",D158)</f>
        <v/>
      </c>
    </row>
    <row r="159" ht="19" customHeight="1">
      <c r="A159" s="27" t="n"/>
      <c r="B159" s="27" t="n"/>
      <c r="C159" s="30" t="n"/>
      <c r="D159" s="30" t="n"/>
      <c r="E159" s="28">
        <f>IF(D159="","",D159)</f>
        <v/>
      </c>
    </row>
    <row r="160" ht="19" customHeight="1">
      <c r="A160" s="27" t="n"/>
      <c r="B160" s="27" t="n"/>
      <c r="C160" s="30" t="n"/>
      <c r="D160" s="30" t="n"/>
      <c r="E160" s="28">
        <f>IF(D160="","",D160)</f>
        <v/>
      </c>
    </row>
    <row r="161" ht="19" customHeight="1">
      <c r="A161" s="27" t="n"/>
      <c r="B161" s="27" t="n"/>
      <c r="C161" s="30" t="n"/>
      <c r="D161" s="30" t="n"/>
      <c r="E161" s="28">
        <f>IF(D161="","",D161)</f>
        <v/>
      </c>
    </row>
    <row r="162" ht="19" customHeight="1">
      <c r="A162" s="27" t="n"/>
      <c r="B162" s="27" t="n"/>
      <c r="C162" s="30" t="n"/>
      <c r="D162" s="30" t="n"/>
      <c r="E162" s="28">
        <f>IF(D162="","",D162)</f>
        <v/>
      </c>
    </row>
    <row r="163" ht="19" customHeight="1">
      <c r="A163" s="27" t="n"/>
      <c r="B163" s="27" t="n"/>
      <c r="C163" s="30" t="n"/>
      <c r="D163" s="30" t="n"/>
      <c r="E163" s="28">
        <f>IF(D163="","",D163)</f>
        <v/>
      </c>
    </row>
    <row r="164" ht="19" customHeight="1">
      <c r="A164" s="27" t="n"/>
      <c r="B164" s="27" t="n"/>
      <c r="C164" s="30" t="n"/>
      <c r="D164" s="30" t="n"/>
      <c r="E164" s="28">
        <f>IF(D164="","",D164)</f>
        <v/>
      </c>
    </row>
    <row r="165" ht="19" customHeight="1">
      <c r="A165" s="27" t="n"/>
      <c r="B165" s="27" t="n"/>
      <c r="C165" s="30" t="n"/>
      <c r="D165" s="30" t="n"/>
      <c r="E165" s="28">
        <f>IF(D165="","",D165)</f>
        <v/>
      </c>
    </row>
    <row r="166" ht="19" customHeight="1">
      <c r="A166" s="27" t="n"/>
      <c r="B166" s="27" t="n"/>
      <c r="C166" s="30" t="n"/>
      <c r="D166" s="30" t="n"/>
      <c r="E166" s="28">
        <f>IF(D166="","",D166)</f>
        <v/>
      </c>
    </row>
    <row r="167" ht="19" customHeight="1">
      <c r="A167" s="27" t="n"/>
      <c r="B167" s="27" t="n"/>
      <c r="C167" s="30" t="n"/>
      <c r="D167" s="30" t="n"/>
      <c r="E167" s="28">
        <f>IF(D167="","",D167)</f>
        <v/>
      </c>
    </row>
    <row r="168" ht="19" customHeight="1">
      <c r="A168" s="27" t="n"/>
      <c r="B168" s="27" t="n"/>
      <c r="C168" s="30" t="n"/>
      <c r="D168" s="30" t="n"/>
      <c r="E168" s="28">
        <f>IF(D168="","",D168)</f>
        <v/>
      </c>
    </row>
    <row r="169" ht="19" customHeight="1">
      <c r="A169" s="27" t="n"/>
      <c r="B169" s="27" t="n"/>
      <c r="C169" s="30" t="n"/>
      <c r="D169" s="30" t="n"/>
      <c r="E169" s="28">
        <f>IF(D169="","",D169)</f>
        <v/>
      </c>
    </row>
    <row r="170" ht="19" customHeight="1">
      <c r="A170" s="27" t="n"/>
      <c r="B170" s="27" t="n"/>
      <c r="C170" s="30" t="n"/>
      <c r="D170" s="30" t="n"/>
      <c r="E170" s="28">
        <f>IF(D170="","",D170)</f>
        <v/>
      </c>
    </row>
    <row r="171" ht="19" customHeight="1">
      <c r="A171" s="27" t="n"/>
      <c r="B171" s="27" t="n"/>
      <c r="C171" s="30" t="n"/>
      <c r="D171" s="30" t="n"/>
      <c r="E171" s="28">
        <f>IF(D171="","",D171)</f>
        <v/>
      </c>
    </row>
    <row r="172" ht="19" customHeight="1">
      <c r="A172" s="27" t="n"/>
      <c r="B172" s="27" t="n"/>
      <c r="C172" s="30" t="n"/>
      <c r="D172" s="30" t="n"/>
      <c r="E172" s="28">
        <f>IF(D172="","",D172)</f>
        <v/>
      </c>
    </row>
    <row r="173" ht="19" customHeight="1">
      <c r="A173" s="27" t="n"/>
      <c r="B173" s="27" t="n"/>
      <c r="C173" s="30" t="n"/>
      <c r="D173" s="30" t="n"/>
      <c r="E173" s="28">
        <f>IF(D173="","",D173)</f>
        <v/>
      </c>
    </row>
    <row r="174" ht="19" customHeight="1">
      <c r="A174" s="27" t="n"/>
      <c r="B174" s="27" t="n"/>
      <c r="C174" s="30" t="n"/>
      <c r="D174" s="30" t="n"/>
      <c r="E174" s="28">
        <f>IF(D174="","",D174)</f>
        <v/>
      </c>
    </row>
    <row r="175" ht="19" customHeight="1">
      <c r="A175" s="27" t="n"/>
      <c r="B175" s="27" t="n"/>
      <c r="C175" s="30" t="n"/>
      <c r="D175" s="30" t="n"/>
      <c r="E175" s="28">
        <f>IF(D175="","",D175)</f>
        <v/>
      </c>
    </row>
    <row r="176" ht="19" customHeight="1">
      <c r="A176" s="27" t="n"/>
      <c r="B176" s="27" t="n"/>
      <c r="C176" s="30" t="n"/>
      <c r="D176" s="30" t="n"/>
      <c r="E176" s="28">
        <f>IF(D176="","",D176)</f>
        <v/>
      </c>
    </row>
    <row r="177" ht="19" customHeight="1">
      <c r="A177" s="27" t="n"/>
      <c r="B177" s="27" t="n"/>
      <c r="C177" s="30" t="n"/>
      <c r="D177" s="30" t="n"/>
      <c r="E177" s="28">
        <f>IF(D177="","",D177)</f>
        <v/>
      </c>
    </row>
    <row r="178" ht="19" customHeight="1">
      <c r="A178" s="27" t="n"/>
      <c r="B178" s="27" t="n"/>
      <c r="C178" s="30" t="n"/>
      <c r="D178" s="30" t="n"/>
      <c r="E178" s="28">
        <f>IF(D178="","",D178)</f>
        <v/>
      </c>
    </row>
    <row r="179" ht="19" customHeight="1">
      <c r="A179" s="27" t="n"/>
      <c r="B179" s="27" t="n"/>
      <c r="C179" s="30" t="n"/>
      <c r="D179" s="30" t="n"/>
      <c r="E179" s="28">
        <f>IF(D179="","",D179)</f>
        <v/>
      </c>
    </row>
    <row r="180" ht="19" customHeight="1">
      <c r="A180" s="27" t="n"/>
      <c r="B180" s="27" t="n"/>
      <c r="C180" s="30" t="n"/>
      <c r="D180" s="30" t="n"/>
      <c r="E180" s="28">
        <f>IF(D180="","",D180)</f>
        <v/>
      </c>
    </row>
    <row r="181" ht="19" customHeight="1">
      <c r="A181" s="27" t="n"/>
      <c r="B181" s="27" t="n"/>
      <c r="C181" s="30" t="n"/>
      <c r="D181" s="30" t="n"/>
      <c r="E181" s="28">
        <f>IF(D181="","",D181)</f>
        <v/>
      </c>
    </row>
    <row r="182" ht="19" customHeight="1">
      <c r="A182" s="27" t="n"/>
      <c r="B182" s="27" t="n"/>
      <c r="C182" s="30" t="n"/>
      <c r="D182" s="30" t="n"/>
      <c r="E182" s="28">
        <f>IF(D182="","",D182)</f>
        <v/>
      </c>
    </row>
    <row r="183" ht="19" customHeight="1">
      <c r="A183" s="27" t="n"/>
      <c r="B183" s="27" t="n"/>
      <c r="C183" s="30" t="n"/>
      <c r="D183" s="30" t="n"/>
      <c r="E183" s="28">
        <f>IF(D183="","",D183)</f>
        <v/>
      </c>
    </row>
    <row r="184" ht="19" customHeight="1">
      <c r="A184" s="27" t="n"/>
      <c r="B184" s="27" t="n"/>
      <c r="C184" s="30" t="n"/>
      <c r="D184" s="30" t="n"/>
      <c r="E184" s="28">
        <f>IF(D184="","",D184)</f>
        <v/>
      </c>
    </row>
    <row r="185" ht="19" customHeight="1">
      <c r="A185" s="27" t="n"/>
      <c r="B185" s="27" t="n"/>
      <c r="C185" s="30" t="n"/>
      <c r="D185" s="30" t="n"/>
      <c r="E185" s="28">
        <f>IF(D185="","",D185)</f>
        <v/>
      </c>
    </row>
    <row r="186" ht="19" customHeight="1">
      <c r="A186" s="27" t="n"/>
      <c r="B186" s="27" t="n"/>
      <c r="C186" s="30" t="n"/>
      <c r="D186" s="30" t="n"/>
      <c r="E186" s="28">
        <f>IF(D186="","",D186)</f>
        <v/>
      </c>
    </row>
    <row r="187" ht="19" customHeight="1">
      <c r="A187" s="27" t="n"/>
      <c r="B187" s="27" t="n"/>
      <c r="C187" s="30" t="n"/>
      <c r="D187" s="30" t="n"/>
      <c r="E187" s="28">
        <f>IF(D187="","",D187)</f>
        <v/>
      </c>
    </row>
    <row r="188" ht="19" customHeight="1">
      <c r="A188" s="27" t="n"/>
      <c r="B188" s="27" t="n"/>
      <c r="C188" s="30" t="n"/>
      <c r="D188" s="30" t="n"/>
      <c r="E188" s="28">
        <f>IF(D188="","",D188)</f>
        <v/>
      </c>
    </row>
    <row r="189" ht="19" customHeight="1">
      <c r="A189" s="27" t="n"/>
      <c r="B189" s="27" t="n"/>
      <c r="C189" s="30" t="n"/>
      <c r="D189" s="30" t="n"/>
      <c r="E189" s="28">
        <f>IF(D189="","",D189)</f>
        <v/>
      </c>
    </row>
    <row r="190" ht="19" customHeight="1">
      <c r="A190" s="27" t="n"/>
      <c r="B190" s="27" t="n"/>
      <c r="C190" s="30" t="n"/>
      <c r="D190" s="30" t="n"/>
      <c r="E190" s="28">
        <f>IF(D190="","",D190)</f>
        <v/>
      </c>
    </row>
    <row r="191" ht="19" customHeight="1">
      <c r="A191" s="27" t="n"/>
      <c r="B191" s="27" t="n"/>
      <c r="C191" s="30" t="n"/>
      <c r="D191" s="30" t="n"/>
      <c r="E191" s="28">
        <f>IF(D191="","",D191)</f>
        <v/>
      </c>
    </row>
    <row r="192" ht="19" customHeight="1">
      <c r="A192" s="27" t="n"/>
      <c r="B192" s="27" t="n"/>
      <c r="C192" s="30" t="n"/>
      <c r="D192" s="30" t="n"/>
      <c r="E192" s="28">
        <f>IF(D192="","",D192)</f>
        <v/>
      </c>
    </row>
    <row r="193" ht="19" customHeight="1">
      <c r="A193" s="27" t="n"/>
      <c r="B193" s="27" t="n"/>
      <c r="C193" s="30" t="n"/>
      <c r="D193" s="30" t="n"/>
      <c r="E193" s="28">
        <f>IF(D193="","",D193)</f>
        <v/>
      </c>
    </row>
    <row r="194" ht="19" customHeight="1">
      <c r="A194" s="27" t="n"/>
      <c r="B194" s="27" t="n"/>
      <c r="C194" s="30" t="n"/>
      <c r="D194" s="30" t="n"/>
      <c r="E194" s="28">
        <f>IF(D194="","",D194)</f>
        <v/>
      </c>
    </row>
    <row r="195" ht="19" customHeight="1">
      <c r="A195" s="27" t="n"/>
      <c r="B195" s="27" t="n"/>
      <c r="C195" s="30" t="n"/>
      <c r="D195" s="30" t="n"/>
      <c r="E195" s="28">
        <f>IF(D195="","",D195)</f>
        <v/>
      </c>
    </row>
    <row r="196" ht="19" customHeight="1">
      <c r="A196" s="27" t="n"/>
      <c r="B196" s="27" t="n"/>
      <c r="C196" s="30" t="n"/>
      <c r="D196" s="30" t="n"/>
      <c r="E196" s="28">
        <f>IF(D196="","",D196)</f>
        <v/>
      </c>
    </row>
    <row r="197" ht="19" customHeight="1">
      <c r="A197" s="27" t="n"/>
      <c r="B197" s="27" t="n"/>
      <c r="C197" s="30" t="n"/>
      <c r="D197" s="30" t="n"/>
      <c r="E197" s="28">
        <f>IF(D197="","",D197)</f>
        <v/>
      </c>
    </row>
    <row r="198" ht="19" customHeight="1">
      <c r="A198" s="27" t="n"/>
      <c r="B198" s="27" t="n"/>
      <c r="C198" s="30" t="n"/>
      <c r="D198" s="30" t="n"/>
      <c r="E198" s="28">
        <f>IF(D198="","",D198)</f>
        <v/>
      </c>
    </row>
    <row r="199" ht="19" customHeight="1">
      <c r="A199" s="27" t="n"/>
      <c r="B199" s="27" t="n"/>
      <c r="C199" s="30" t="n"/>
      <c r="D199" s="30" t="n"/>
      <c r="E199" s="28">
        <f>IF(D199="","",D199)</f>
        <v/>
      </c>
    </row>
    <row r="200" ht="19" customHeight="1">
      <c r="A200" s="27" t="n"/>
      <c r="B200" s="27" t="n"/>
      <c r="C200" s="30" t="n"/>
      <c r="D200" s="30" t="n"/>
      <c r="E200" s="28">
        <f>IF(D200="","",D200)</f>
        <v/>
      </c>
    </row>
    <row r="201" ht="19" customHeight="1">
      <c r="A201" s="27" t="n"/>
      <c r="B201" s="27" t="n"/>
      <c r="C201" s="30" t="n"/>
      <c r="D201" s="30" t="n"/>
      <c r="E201" s="28">
        <f>IF(D201="","",D201)</f>
        <v/>
      </c>
    </row>
    <row r="202" ht="19" customHeight="1">
      <c r="A202" s="27" t="n"/>
      <c r="B202" s="27" t="n"/>
      <c r="C202" s="30" t="n"/>
      <c r="D202" s="30" t="n"/>
      <c r="E202" s="28">
        <f>IF(D202="","",D202)</f>
        <v/>
      </c>
    </row>
    <row r="203" ht="19" customHeight="1">
      <c r="A203" s="27" t="n"/>
      <c r="B203" s="27" t="n"/>
      <c r="C203" s="30" t="n"/>
      <c r="D203" s="30" t="n"/>
      <c r="E203" s="28">
        <f>IF(D203="","",D203)</f>
        <v/>
      </c>
    </row>
    <row r="204" ht="19" customHeight="1">
      <c r="A204" s="27" t="n"/>
      <c r="B204" s="27" t="n"/>
      <c r="C204" s="30" t="n"/>
      <c r="D204" s="30" t="n"/>
      <c r="E204" s="28">
        <f>IF(D204="","",D204)</f>
        <v/>
      </c>
    </row>
    <row r="205" ht="19" customHeight="1">
      <c r="A205" s="27" t="n"/>
      <c r="B205" s="27" t="n"/>
      <c r="C205" s="30" t="n"/>
      <c r="D205" s="30" t="n"/>
      <c r="E205" s="28">
        <f>IF(D205="","",D205)</f>
        <v/>
      </c>
    </row>
    <row r="207">
      <c r="A207" s="5" t="inlineStr">
        <is>
          <t>※ 여러 곳에서 견적을 받았으면 낮은 것을 「적용 단가」에 적습니다.</t>
        </is>
      </c>
    </row>
    <row r="208">
      <c r="A208" s="5" t="inlineStr">
        <is>
          <t>※ 자재명을 일위대가의 품명과 **똑같이** 적어야 찾아옵니다.</t>
        </is>
      </c>
    </row>
  </sheetData>
  <mergeCells count="5">
    <mergeCell ref="A2:E2"/>
    <mergeCell ref="A207:E207"/>
    <mergeCell ref="A1:E1"/>
    <mergeCell ref="A208:E208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2026-09-10T00:07:07Z</dcterms:created>
  <dcterms:modified xmlns:dcterms="http://purl.org/dc/terms/" xmlns:xsi="http://www.w3.org/2001/XMLSchema-instance" xsi:type="dcterms:W3CDTF">2026-09-10T00:07:08Z</dcterms:modified>
</cp:coreProperties>
</file>